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350" windowHeight="826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<sst xmlns="http://schemas.openxmlformats.org/spreadsheetml/2006/main" count="25" uniqueCount="24">
  <si>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Totaal</t>
  </si>
  <si>
    <t>RSZ</t>
  </si>
  <si>
    <t>RSZ-PPO</t>
  </si>
  <si>
    <t>Bevolk</t>
  </si>
  <si>
    <t>Invalid</t>
  </si>
  <si>
    <t>Inval OD</t>
  </si>
  <si>
    <t>Brugpensioen</t>
  </si>
  <si>
    <t>Werkl. 50+</t>
  </si>
  <si>
    <t>RSVZ Hfdb.</t>
  </si>
  <si>
    <t>UVW+And.VW</t>
  </si>
  <si>
    <t>Voll. LBO+TK</t>
  </si>
  <si>
    <t>Werk</t>
  </si>
  <si>
    <t>Werkloos</t>
  </si>
  <si>
    <t>Invalide</t>
  </si>
  <si>
    <t>Teg. Geh.</t>
  </si>
  <si>
    <t xml:space="preserve">Pensioen </t>
  </si>
  <si>
    <t>Nooit Act.</t>
  </si>
  <si>
    <t>TBS-F-Vl</t>
  </si>
  <si>
    <t>Nooit-actief</t>
  </si>
  <si>
    <t>Pens.Ovh.</t>
  </si>
  <si>
    <t>Pens. Privé</t>
  </si>
  <si>
    <t>WZ-loontr.</t>
  </si>
  <si>
    <t>WZ-zelfst</t>
  </si>
  <si>
    <t>Werkz. Gr.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</si>
</sst>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5"/>
      <color indexed="8"/>
      <name val="Arial"/>
      <family val="0"/>
    </font>
    <font>
      <b/>
      <sz val="2"/>
      <color indexed="8"/>
      <name val="Arial"/>
      <family val="0"/>
    </font>
    <font>
      <b/>
      <sz val="1.35"/>
      <color indexed="8"/>
      <name val="Arial"/>
      <family val="0"/>
    </font>
    <font>
      <sz val="18.25"/>
      <color indexed="8"/>
      <name val="Arial"/>
      <family val="0"/>
    </font>
    <font>
      <b/>
      <sz val="15"/>
      <color indexed="8"/>
      <name val="Arial"/>
      <family val="0"/>
    </font>
    <font>
      <b/>
      <sz val="14.5"/>
      <color indexed="8"/>
      <name val="Arial"/>
      <family val="0"/>
    </font>
    <font>
      <b/>
      <sz val="15.75"/>
      <color indexed="8"/>
      <name val="Arial"/>
      <family val="0"/>
    </font>
    <font>
      <b/>
      <sz val="10.55"/>
      <color indexed="8"/>
      <name val="Arial"/>
      <family val="0"/>
    </font>
    <font>
      <sz val="17.75"/>
      <color indexed="8"/>
      <name val="Arial"/>
      <family val="0"/>
    </font>
    <font>
      <b/>
      <sz val="12"/>
      <color indexed="8"/>
      <name val="Arial"/>
      <family val="0"/>
    </font>
    <font>
      <b/>
      <sz val="15.5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172" fontId="2" fillId="33" borderId="18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72" fontId="3" fillId="33" borderId="16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2" fontId="2" fillId="33" borderId="16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3" fillId="33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18376095"/>
        <c:axId val="31167128"/>
      </c:area3D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7128"/>
        <c:crosses val="autoZero"/>
        <c:auto val="1"/>
        <c:lblOffset val="100"/>
        <c:tickLblSkip val="2"/>
        <c:noMultiLvlLbl val="0"/>
      </c:catAx>
      <c:valAx>
        <c:axId val="31167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60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17115561"/>
        <c:axId val="19822322"/>
      </c:area3D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2322"/>
        <c:crosses val="autoZero"/>
        <c:auto val="1"/>
        <c:lblOffset val="100"/>
        <c:tickLblSkip val="2"/>
        <c:noMultiLvlLbl val="0"/>
      </c:catAx>
      <c:valAx>
        <c:axId val="19822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556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44183171"/>
        <c:axId val="62104220"/>
      </c:area3D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4220"/>
        <c:crosses val="autoZero"/>
        <c:auto val="1"/>
        <c:lblOffset val="100"/>
        <c:tickLblSkip val="2"/>
        <c:noMultiLvlLbl val="0"/>
      </c:catAx>
      <c:valAx>
        <c:axId val="6210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22067069"/>
        <c:axId val="64385894"/>
      </c:area3D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 val="autoZero"/>
        <c:auto val="1"/>
        <c:lblOffset val="100"/>
        <c:tickLblSkip val="2"/>
        <c:noMultiLvlLbl val="0"/>
      </c:catAx>
      <c:valAx>
        <c:axId val="6438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42602135"/>
        <c:axId val="47874896"/>
      </c:area3D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auto val="1"/>
        <c:lblOffset val="100"/>
        <c:tickLblSkip val="2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21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0125"/>
          <c:w val="0.82"/>
          <c:h val="0.8805"/>
        </c:manualLayout>
      </c:layout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28220881"/>
        <c:axId val="52661338"/>
      </c:area3D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1338"/>
        <c:crosses val="autoZero"/>
        <c:auto val="1"/>
        <c:lblOffset val="100"/>
        <c:tickLblSkip val="2"/>
        <c:noMultiLvlLbl val="0"/>
      </c:catAx>
      <c:valAx>
        <c:axId val="52661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08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75"/>
          <c:y val="0.23625"/>
          <c:w val="0.15175"/>
          <c:h val="0.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Voltijdse werkloosheid RVA België per leeftijdsjaar 31/12/2011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275"/>
          <c:w val="0.79225"/>
          <c:h val="0.85375"/>
        </c:manualLayout>
      </c:layout>
      <c:area3DChart>
        <c:grouping val="stacked"/>
        <c:varyColors val="0"/>
        <c:ser>
          <c:idx val="3"/>
          <c:order val="0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5"/>
          <c:order val="1"/>
          <c:tx>
            <c:strRef>
              <c:f>'2011'!$G$1</c:f>
              <c:strCache>
                <c:ptCount val="1"/>
                <c:pt idx="0">
                  <c:v>Werkl. 50+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'2011'!$G$2:$G$51</c:f>
              <c:numCache/>
            </c:numRef>
          </c:val>
        </c:ser>
        <c:ser>
          <c:idx val="1"/>
          <c:order val="2"/>
          <c:tx>
            <c:v>TBS-onderwijs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4"/>
          <c:order val="3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0"/>
          <c:order val="4"/>
          <c:tx>
            <c:v>Tijdskrediet/LBO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'2011'!$I$2:$I$51</c:f>
              <c:numCache/>
            </c:numRef>
          </c:val>
        </c:ser>
        <c:axId val="4189995"/>
        <c:axId val="37709956"/>
      </c:area3D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auto val="1"/>
        <c:lblOffset val="100"/>
        <c:tickLblSkip val="2"/>
        <c:noMultiLvlLbl val="0"/>
      </c:catAx>
      <c:valAx>
        <c:axId val="37709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999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441"/>
          <c:w val="0.1785"/>
          <c:h val="0.2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Activeringsgroepen (VT) - België per leeftijdsjaar 31/12/2011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3075"/>
          <c:w val="0.79525"/>
          <c:h val="0.84975"/>
        </c:manualLayout>
      </c:layout>
      <c:area3DChart>
        <c:grouping val="stacked"/>
        <c:varyColors val="0"/>
        <c:ser>
          <c:idx val="3"/>
          <c:order val="0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5"/>
          <c:order val="1"/>
          <c:tx>
            <c:strRef>
              <c:f>'2011'!$G$1</c:f>
              <c:strCache>
                <c:ptCount val="1"/>
                <c:pt idx="0">
                  <c:v>Werkl. 50+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'2011'!$G$2:$G$51</c:f>
              <c:numCache/>
            </c:numRef>
          </c:val>
        </c:ser>
        <c:ser>
          <c:idx val="4"/>
          <c:order val="2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0"/>
          <c:order val="3"/>
          <c:tx>
            <c:v>Invaliden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'2011'!$V$2:$V$51</c:f>
              <c:numCache/>
            </c:numRef>
          </c:val>
        </c:ser>
        <c:ser>
          <c:idx val="1"/>
          <c:order val="4"/>
          <c:tx>
            <c:v>Gehandicapten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'2011'!$W$2:$W$51</c:f>
              <c:numCache/>
            </c:numRef>
          </c:val>
        </c:ser>
        <c:ser>
          <c:idx val="2"/>
          <c:order val="5"/>
          <c:tx>
            <c:v>Tijdskrediet/LBO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'2011'!$I$2:$I$51</c:f>
              <c:numCache/>
            </c:numRef>
          </c:val>
        </c:ser>
        <c:axId val="3845285"/>
        <c:axId val="34607566"/>
      </c:area3D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14"/>
          <c:w val="0.1757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Activeringsgroepen (VT) - België per leeftijdsjaar 31/12/2011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25"/>
          <c:w val="0.77975"/>
          <c:h val="0.848"/>
        </c:manualLayout>
      </c:layout>
      <c:lineChart>
        <c:grouping val="standard"/>
        <c:varyColors val="0"/>
        <c:ser>
          <c:idx val="5"/>
          <c:order val="0"/>
          <c:tx>
            <c:strRef>
              <c:f>'2011'!$G$1</c:f>
              <c:strCache>
                <c:ptCount val="1"/>
                <c:pt idx="0">
                  <c:v>Werkl. 50+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'2011'!$A$2:$A$51</c:f>
              <c:numCache/>
            </c:numRef>
          </c:cat>
          <c:val>
            <c:numRef>
              <c:f>'2011'!$G$2:$G$51</c:f>
              <c:numCache/>
            </c:numRef>
          </c:val>
          <c:smooth val="0"/>
        </c:ser>
        <c:ser>
          <c:idx val="4"/>
          <c:order val="1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  <c:smooth val="0"/>
        </c:ser>
        <c:ser>
          <c:idx val="0"/>
          <c:order val="2"/>
          <c:tx>
            <c:v>Invaliden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'2011'!$V$2:$V$51</c:f>
              <c:numCache/>
            </c:numRef>
          </c:val>
          <c:smooth val="0"/>
        </c:ser>
        <c:ser>
          <c:idx val="1"/>
          <c:order val="3"/>
          <c:tx>
            <c:v>Gehandicapten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'2011'!$W$2:$W$51</c:f>
              <c:numCache/>
            </c:numRef>
          </c:val>
          <c:smooth val="0"/>
        </c:ser>
        <c:ser>
          <c:idx val="3"/>
          <c:order val="4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  <c:smooth val="0"/>
        </c:ser>
        <c:ser>
          <c:idx val="2"/>
          <c:order val="5"/>
          <c:tx>
            <c:v>Tijdskrediet/LBO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'2011'!$I$2:$I$51</c:f>
              <c:numCache/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2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384"/>
          <c:w val="0.19175"/>
          <c:h val="0.2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12068697"/>
        <c:axId val="41509410"/>
      </c:area3D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1"/>
        <c:lblOffset val="100"/>
        <c:tickLblSkip val="2"/>
        <c:noMultiLvlLbl val="0"/>
      </c:catAx>
      <c:valAx>
        <c:axId val="4150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869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38040371"/>
        <c:axId val="6819020"/>
      </c:area3D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9020"/>
        <c:crosses val="autoZero"/>
        <c:auto val="1"/>
        <c:lblOffset val="100"/>
        <c:tickLblSkip val="2"/>
        <c:noMultiLvlLbl val="0"/>
      </c:catAx>
      <c:valAx>
        <c:axId val="681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03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61371181"/>
        <c:axId val="15469718"/>
      </c:area3D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9718"/>
        <c:crosses val="autoZero"/>
        <c:auto val="1"/>
        <c:lblOffset val="100"/>
        <c:tickLblSkip val="2"/>
        <c:noMultiLvlLbl val="0"/>
      </c:catAx>
      <c:valAx>
        <c:axId val="15469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11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5009735"/>
        <c:axId val="45087616"/>
      </c:area3D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auto val="1"/>
        <c:lblOffset val="100"/>
        <c:tickLblSkip val="2"/>
        <c:noMultiLvlLbl val="0"/>
      </c:catAx>
      <c:valAx>
        <c:axId val="4508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7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3135361"/>
        <c:axId val="28218250"/>
      </c:area3D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8250"/>
        <c:crosses val="autoZero"/>
        <c:auto val="1"/>
        <c:lblOffset val="100"/>
        <c:tickLblSkip val="2"/>
        <c:noMultiLvlLbl val="0"/>
      </c:catAx>
      <c:valAx>
        <c:axId val="28218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36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52637659"/>
        <c:axId val="3976884"/>
      </c:area3D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884"/>
        <c:crosses val="autoZero"/>
        <c:auto val="1"/>
        <c:lblOffset val="100"/>
        <c:tickLblSkip val="2"/>
        <c:noMultiLvlLbl val="0"/>
      </c:catAx>
      <c:valAx>
        <c:axId val="397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376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35791957"/>
        <c:axId val="53692158"/>
      </c:area3D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auto val="1"/>
        <c:lblOffset val="100"/>
        <c:tickLblSkip val="2"/>
        <c:noMultiLvlLbl val="0"/>
      </c:catAx>
      <c:valAx>
        <c:axId val="53692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Bevolking België naar statuut per leeftijdsjaar 15-64 jr op 31/12/2011 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'2011'!$B$1</c:f>
              <c:strCache>
                <c:ptCount val="1"/>
                <c:pt idx="0">
                  <c:v>RSZ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'2011'!$B$2:$B$51</c:f>
              <c:numCache/>
            </c:numRef>
          </c:val>
        </c:ser>
        <c:ser>
          <c:idx val="1"/>
          <c:order val="1"/>
          <c:tx>
            <c:strRef>
              <c:f>'2011'!$C$1</c:f>
              <c:strCache>
                <c:ptCount val="1"/>
                <c:pt idx="0">
                  <c:v>RSZ-PPO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'2011'!$C$2:$C$51</c:f>
              <c:numCache/>
            </c:numRef>
          </c:val>
        </c:ser>
        <c:ser>
          <c:idx val="2"/>
          <c:order val="2"/>
          <c:tx>
            <c:strRef>
              <c:f>'2011'!$D$1</c:f>
              <c:strCache>
                <c:ptCount val="1"/>
                <c:pt idx="0">
                  <c:v>RSVZ Hfdb.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'2011'!$D$2:$D$51</c:f>
              <c:numCache/>
            </c:numRef>
          </c:val>
        </c:ser>
        <c:ser>
          <c:idx val="3"/>
          <c:order val="3"/>
          <c:tx>
            <c:strRef>
              <c:f>'2011'!$E$1</c:f>
              <c:strCache>
                <c:ptCount val="1"/>
                <c:pt idx="0">
                  <c:v>UVW+And.VW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'2011'!$E$2:$E$51</c:f>
              <c:numCache/>
            </c:numRef>
          </c:val>
        </c:ser>
        <c:ser>
          <c:idx val="10"/>
          <c:order val="4"/>
          <c:tx>
            <c:v>Werkloos 50+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'2011'!$G$2:$G$51</c:f>
              <c:numCache/>
            </c:numRef>
          </c:val>
        </c:ser>
        <c:ser>
          <c:idx val="4"/>
          <c:order val="5"/>
          <c:tx>
            <c:strRef>
              <c:f>'2011'!$F$1</c:f>
              <c:strCache>
                <c:ptCount val="1"/>
                <c:pt idx="0">
                  <c:v>Brugpensioen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'2011'!$F$2:$F$51</c:f>
              <c:numCache/>
            </c:numRef>
          </c:val>
        </c:ser>
        <c:ser>
          <c:idx val="13"/>
          <c:order val="6"/>
          <c:tx>
            <c:v>TBS-school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'2011'!$H$2:$H$51</c:f>
              <c:numCache/>
            </c:numRef>
          </c:val>
        </c:ser>
        <c:ser>
          <c:idx val="5"/>
          <c:order val="7"/>
          <c:tx>
            <c:strRef>
              <c:f>'2011'!$I$1</c:f>
              <c:strCache>
                <c:ptCount val="1"/>
                <c:pt idx="0">
                  <c:v>Voll. LBO+TK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'2011'!$I$2:$I$51</c:f>
              <c:numCache/>
            </c:numRef>
          </c:val>
        </c:ser>
        <c:ser>
          <c:idx val="7"/>
          <c:order val="8"/>
          <c:tx>
            <c:v>Invaliditeit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'2011'!$J$2:$J$51</c:f>
              <c:numCache/>
            </c:numRef>
          </c:val>
        </c:ser>
        <c:ser>
          <c:idx val="9"/>
          <c:order val="9"/>
          <c:tx>
            <c:v>Ambt. med.red.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'2011'!$K$2:$K$51</c:f>
              <c:numCache/>
            </c:numRef>
          </c:val>
        </c:ser>
        <c:ser>
          <c:idx val="8"/>
          <c:order val="10"/>
          <c:tx>
            <c:v>Tegemtk. Geh.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'2011'!$L$2:$L$51</c:f>
              <c:numCache/>
            </c:numRef>
          </c:val>
        </c:ser>
        <c:ser>
          <c:idx val="12"/>
          <c:order val="11"/>
          <c:tx>
            <c:v>Pensioen Ambt.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'2011'!$M$2:$M$51</c:f>
              <c:numCache/>
            </c:numRef>
          </c:val>
        </c:ser>
        <c:ser>
          <c:idx val="11"/>
          <c:order val="12"/>
          <c:tx>
            <c:v>Pensioen Privé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'2011'!$N$2:$N$51</c:f>
              <c:numCache/>
            </c:numRef>
          </c:val>
        </c:ser>
        <c:ser>
          <c:idx val="6"/>
          <c:order val="13"/>
          <c:tx>
            <c:strRef>
              <c:f>'2011'!$O$1</c:f>
              <c:strCache>
                <c:ptCount val="1"/>
                <c:pt idx="0">
                  <c:v>Nooit-actief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'2011'!$A$2:$A$51</c:f>
              <c:numCache/>
            </c:numRef>
          </c:cat>
          <c:val>
            <c:numRef>
              <c:f>'2011'!$O$2:$O$51</c:f>
              <c:numCache/>
            </c:numRef>
          </c:val>
        </c:ser>
        <c:axId val="13467375"/>
        <c:axId val="54097512"/>
      </c:area3D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512"/>
        <c:crosses val="autoZero"/>
        <c:auto val="1"/>
        <c:lblOffset val="100"/>
        <c:tickLblSkip val="2"/>
        <c:noMultiLvlLbl val="0"/>
      </c:catAx>
      <c:valAx>
        <c:axId val="5409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73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1" name="Grafiek 10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2" name="Grafiek 11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3" name="Grafiek 12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4" name="Grafiek 13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219075</xdr:colOff>
      <xdr:row>53</xdr:row>
      <xdr:rowOff>0</xdr:rowOff>
    </xdr:to>
    <xdr:graphicFrame>
      <xdr:nvGraphicFramePr>
        <xdr:cNvPr id="5" name="Grafiek 14"/>
        <xdr:cNvGraphicFramePr/>
      </xdr:nvGraphicFramePr>
      <xdr:xfrm>
        <a:off x="0" y="8086725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6" name="Grafiek 15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7" name="Grafiek 16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8" name="Grafiek 17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9" name="Grafiek 18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10" name="Grafiek 19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11" name="Grafiek 20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12" name="Grafiek 21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13</xdr:col>
      <xdr:colOff>209550</xdr:colOff>
      <xdr:row>53</xdr:row>
      <xdr:rowOff>0</xdr:rowOff>
    </xdr:to>
    <xdr:graphicFrame>
      <xdr:nvGraphicFramePr>
        <xdr:cNvPr id="13" name="Grafiek 22"/>
        <xdr:cNvGraphicFramePr/>
      </xdr:nvGraphicFramePr>
      <xdr:xfrm>
        <a:off x="0" y="8086725"/>
        <a:ext cx="8458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13</xdr:col>
      <xdr:colOff>190500</xdr:colOff>
      <xdr:row>89</xdr:row>
      <xdr:rowOff>66675</xdr:rowOff>
    </xdr:to>
    <xdr:graphicFrame>
      <xdr:nvGraphicFramePr>
        <xdr:cNvPr id="14" name="Grafiek 23"/>
        <xdr:cNvGraphicFramePr/>
      </xdr:nvGraphicFramePr>
      <xdr:xfrm>
        <a:off x="0" y="8410575"/>
        <a:ext cx="8439150" cy="5572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93</xdr:row>
      <xdr:rowOff>28575</xdr:rowOff>
    </xdr:from>
    <xdr:to>
      <xdr:col>13</xdr:col>
      <xdr:colOff>57150</xdr:colOff>
      <xdr:row>127</xdr:row>
      <xdr:rowOff>9525</xdr:rowOff>
    </xdr:to>
    <xdr:graphicFrame>
      <xdr:nvGraphicFramePr>
        <xdr:cNvPr id="15" name="Grafiek 26"/>
        <xdr:cNvGraphicFramePr/>
      </xdr:nvGraphicFramePr>
      <xdr:xfrm>
        <a:off x="57150" y="14592300"/>
        <a:ext cx="824865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13</xdr:col>
      <xdr:colOff>123825</xdr:colOff>
      <xdr:row>162</xdr:row>
      <xdr:rowOff>95250</xdr:rowOff>
    </xdr:to>
    <xdr:graphicFrame>
      <xdr:nvGraphicFramePr>
        <xdr:cNvPr id="16" name="Grafiek 27"/>
        <xdr:cNvGraphicFramePr/>
      </xdr:nvGraphicFramePr>
      <xdr:xfrm>
        <a:off x="0" y="20554950"/>
        <a:ext cx="8372475" cy="5276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13</xdr:col>
      <xdr:colOff>133350</xdr:colOff>
      <xdr:row>197</xdr:row>
      <xdr:rowOff>104775</xdr:rowOff>
    </xdr:to>
    <xdr:graphicFrame>
      <xdr:nvGraphicFramePr>
        <xdr:cNvPr id="17" name="Grafiek 28"/>
        <xdr:cNvGraphicFramePr/>
      </xdr:nvGraphicFramePr>
      <xdr:xfrm>
        <a:off x="0" y="26222325"/>
        <a:ext cx="8382000" cy="5286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56">
      <selection activeCell="Y1" sqref="Y1"/>
    </sheetView>
  </sheetViews>
  <sheetFormatPr defaultColWidth="9.140625" defaultRowHeight="12.75"/>
  <cols>
    <col min="1" max="1" width="9.140625" style="1" customWidth="1"/>
    <col min="2" max="4" width="9.140625" style="2" customWidth="1"/>
    <col min="5" max="5" width="10.421875" style="2" customWidth="1"/>
    <col min="6" max="6" width="11.140625" style="2" customWidth="1"/>
    <col min="7" max="7" width="11.00390625" style="2" customWidth="1"/>
    <col min="8" max="8" width="8.8515625" style="2" customWidth="1"/>
    <col min="9" max="13" width="9.140625" style="2" customWidth="1"/>
    <col min="14" max="14" width="11.00390625" style="2" customWidth="1"/>
    <col min="15" max="15" width="9.140625" style="2" customWidth="1"/>
    <col min="16" max="16" width="9.140625" style="1" customWidth="1"/>
    <col min="17" max="18" width="9.140625" style="2" customWidth="1"/>
    <col min="19" max="19" width="9.140625" style="1" customWidth="1"/>
    <col min="20" max="20" width="10.00390625" style="2" bestFit="1" customWidth="1"/>
    <col min="21" max="25" width="9.140625" style="2" customWidth="1"/>
    <col min="26" max="16384" width="9.140625" style="1" customWidth="1"/>
  </cols>
  <sheetData>
    <row r="1" spans="1:25" ht="12">
      <c r="A1" s="4"/>
      <c r="B1" s="5" t="s">
        <v>1</v>
      </c>
      <c r="C1" s="6" t="s">
        <v>2</v>
      </c>
      <c r="D1" s="7" t="s">
        <v>8</v>
      </c>
      <c r="E1" s="5" t="s">
        <v>9</v>
      </c>
      <c r="F1" s="6" t="s">
        <v>6</v>
      </c>
      <c r="G1" s="7" t="s">
        <v>7</v>
      </c>
      <c r="H1" s="5" t="s">
        <v>17</v>
      </c>
      <c r="I1" s="7" t="s">
        <v>10</v>
      </c>
      <c r="J1" s="5" t="s">
        <v>4</v>
      </c>
      <c r="K1" s="7" t="s">
        <v>5</v>
      </c>
      <c r="L1" s="8" t="s">
        <v>14</v>
      </c>
      <c r="M1" s="5" t="s">
        <v>19</v>
      </c>
      <c r="N1" s="7" t="s">
        <v>20</v>
      </c>
      <c r="O1" s="8" t="s">
        <v>18</v>
      </c>
      <c r="P1" s="9" t="s">
        <v>3</v>
      </c>
      <c r="Q1" s="10" t="s">
        <v>21</v>
      </c>
      <c r="R1" s="10" t="s">
        <v>22</v>
      </c>
      <c r="S1" s="11" t="s">
        <v>23</v>
      </c>
      <c r="T1" s="23" t="s">
        <v>11</v>
      </c>
      <c r="U1" s="24" t="s">
        <v>12</v>
      </c>
      <c r="V1" s="24" t="s">
        <v>13</v>
      </c>
      <c r="W1" s="24" t="s">
        <v>14</v>
      </c>
      <c r="X1" s="24" t="s">
        <v>15</v>
      </c>
      <c r="Y1" s="26" t="s">
        <v>16</v>
      </c>
    </row>
    <row r="2" spans="1:26" ht="12">
      <c r="A2" s="12">
        <v>15</v>
      </c>
      <c r="B2" s="13">
        <v>1276</v>
      </c>
      <c r="C2" s="14">
        <v>8</v>
      </c>
      <c r="D2" s="15">
        <v>0</v>
      </c>
      <c r="E2" s="13">
        <v>0</v>
      </c>
      <c r="F2" s="14">
        <v>0</v>
      </c>
      <c r="G2" s="15">
        <v>0</v>
      </c>
      <c r="H2" s="13"/>
      <c r="I2" s="15">
        <v>0</v>
      </c>
      <c r="J2" s="13">
        <v>0</v>
      </c>
      <c r="K2" s="15"/>
      <c r="L2" s="16"/>
      <c r="M2" s="13"/>
      <c r="N2" s="15"/>
      <c r="O2" s="16">
        <v>122694</v>
      </c>
      <c r="P2" s="14">
        <v>123978</v>
      </c>
      <c r="Q2" s="17">
        <f>(B2+C2)/P2</f>
        <v>0.010356676184484343</v>
      </c>
      <c r="R2" s="18">
        <f>D2/P2</f>
        <v>0</v>
      </c>
      <c r="S2" s="19">
        <f>SUM(B2:D2)/P2</f>
        <v>0.010356676184484343</v>
      </c>
      <c r="T2" s="13">
        <f>SUM(B2:D2)</f>
        <v>1284</v>
      </c>
      <c r="U2" s="14">
        <f>SUM(E2:I2)</f>
        <v>0</v>
      </c>
      <c r="V2" s="14">
        <f>J2+K2</f>
        <v>0</v>
      </c>
      <c r="W2" s="14">
        <f>L2</f>
        <v>0</v>
      </c>
      <c r="X2" s="14">
        <f>M2+N2</f>
        <v>0</v>
      </c>
      <c r="Y2" s="16">
        <f>P2-SUM(T2:X2)</f>
        <v>122694</v>
      </c>
      <c r="Z2" s="3"/>
    </row>
    <row r="3" spans="1:26" ht="12">
      <c r="A3" s="12">
        <v>16</v>
      </c>
      <c r="B3" s="13">
        <v>4060</v>
      </c>
      <c r="C3" s="14">
        <v>16</v>
      </c>
      <c r="D3" s="15">
        <v>1</v>
      </c>
      <c r="E3" s="13">
        <v>0</v>
      </c>
      <c r="F3" s="14">
        <v>0</v>
      </c>
      <c r="G3" s="15">
        <v>0</v>
      </c>
      <c r="H3" s="13"/>
      <c r="I3" s="15">
        <v>0</v>
      </c>
      <c r="J3" s="13">
        <v>1</v>
      </c>
      <c r="K3" s="15">
        <v>3</v>
      </c>
      <c r="L3" s="16"/>
      <c r="M3" s="13"/>
      <c r="N3" s="15"/>
      <c r="O3" s="16">
        <v>119041</v>
      </c>
      <c r="P3" s="14">
        <v>123122</v>
      </c>
      <c r="Q3" s="20">
        <f aca="true" t="shared" si="0" ref="Q3:Q52">(B3+C3)/P3</f>
        <v>0.03310537515634899</v>
      </c>
      <c r="R3" s="21">
        <f aca="true" t="shared" si="1" ref="R3:R52">D3/P3</f>
        <v>8.12202530823086E-06</v>
      </c>
      <c r="S3" s="19">
        <f aca="true" t="shared" si="2" ref="S3:S52">SUM(B3:D3)/P3</f>
        <v>0.033113497181657216</v>
      </c>
      <c r="T3" s="13">
        <f aca="true" t="shared" si="3" ref="T3:T51">SUM(B3:D3)</f>
        <v>4077</v>
      </c>
      <c r="U3" s="14">
        <f aca="true" t="shared" si="4" ref="U3:U51">SUM(E3:I3)</f>
        <v>0</v>
      </c>
      <c r="V3" s="14">
        <f aca="true" t="shared" si="5" ref="V3:V51">J3+K3</f>
        <v>4</v>
      </c>
      <c r="W3" s="14">
        <f aca="true" t="shared" si="6" ref="W3:W51">L3</f>
        <v>0</v>
      </c>
      <c r="X3" s="14">
        <f aca="true" t="shared" si="7" ref="X3:X51">M3+N3</f>
        <v>0</v>
      </c>
      <c r="Y3" s="16">
        <f aca="true" t="shared" si="8" ref="Y3:Y51">P3-SUM(T3:X3)</f>
        <v>119041</v>
      </c>
      <c r="Z3" s="3"/>
    </row>
    <row r="4" spans="1:26" ht="12">
      <c r="A4" s="12">
        <v>17</v>
      </c>
      <c r="B4" s="13">
        <v>6779</v>
      </c>
      <c r="C4" s="14">
        <v>48</v>
      </c>
      <c r="D4" s="15">
        <v>3</v>
      </c>
      <c r="E4" s="13">
        <v>1</v>
      </c>
      <c r="F4" s="14">
        <v>0</v>
      </c>
      <c r="G4" s="15">
        <v>0</v>
      </c>
      <c r="H4" s="13"/>
      <c r="I4" s="15">
        <v>0</v>
      </c>
      <c r="J4" s="13">
        <v>1</v>
      </c>
      <c r="K4" s="15">
        <v>5</v>
      </c>
      <c r="L4" s="16"/>
      <c r="M4" s="13"/>
      <c r="N4" s="15"/>
      <c r="O4" s="16">
        <v>117583</v>
      </c>
      <c r="P4" s="14">
        <v>124420</v>
      </c>
      <c r="Q4" s="20">
        <f t="shared" si="0"/>
        <v>0.05487059958206076</v>
      </c>
      <c r="R4" s="21">
        <f t="shared" si="1"/>
        <v>2.411187911911268E-05</v>
      </c>
      <c r="S4" s="19">
        <f t="shared" si="2"/>
        <v>0.05489471146117988</v>
      </c>
      <c r="T4" s="13">
        <f t="shared" si="3"/>
        <v>6830</v>
      </c>
      <c r="U4" s="14">
        <f t="shared" si="4"/>
        <v>1</v>
      </c>
      <c r="V4" s="14">
        <f t="shared" si="5"/>
        <v>6</v>
      </c>
      <c r="W4" s="14">
        <f t="shared" si="6"/>
        <v>0</v>
      </c>
      <c r="X4" s="14">
        <f t="shared" si="7"/>
        <v>0</v>
      </c>
      <c r="Y4" s="16">
        <f t="shared" si="8"/>
        <v>117583</v>
      </c>
      <c r="Z4" s="3"/>
    </row>
    <row r="5" spans="1:26" ht="12">
      <c r="A5" s="12">
        <v>18</v>
      </c>
      <c r="B5" s="13">
        <v>11278</v>
      </c>
      <c r="C5" s="14">
        <v>203</v>
      </c>
      <c r="D5" s="15">
        <v>229</v>
      </c>
      <c r="E5" s="13">
        <v>470</v>
      </c>
      <c r="F5" s="14">
        <v>0</v>
      </c>
      <c r="G5" s="15">
        <v>0</v>
      </c>
      <c r="H5" s="13"/>
      <c r="I5" s="15">
        <v>1</v>
      </c>
      <c r="J5" s="13">
        <v>2</v>
      </c>
      <c r="K5" s="15">
        <v>30</v>
      </c>
      <c r="L5" s="16"/>
      <c r="M5" s="13"/>
      <c r="N5" s="15"/>
      <c r="O5" s="16">
        <v>117391</v>
      </c>
      <c r="P5" s="14">
        <v>129604</v>
      </c>
      <c r="Q5" s="20">
        <f t="shared" si="0"/>
        <v>0.08858522885096139</v>
      </c>
      <c r="R5" s="21">
        <f t="shared" si="1"/>
        <v>0.0017669207740501837</v>
      </c>
      <c r="S5" s="19">
        <f t="shared" si="2"/>
        <v>0.09035214962501158</v>
      </c>
      <c r="T5" s="13">
        <f t="shared" si="3"/>
        <v>11710</v>
      </c>
      <c r="U5" s="14">
        <f t="shared" si="4"/>
        <v>471</v>
      </c>
      <c r="V5" s="14">
        <f t="shared" si="5"/>
        <v>32</v>
      </c>
      <c r="W5" s="14">
        <f t="shared" si="6"/>
        <v>0</v>
      </c>
      <c r="X5" s="14">
        <f t="shared" si="7"/>
        <v>0</v>
      </c>
      <c r="Y5" s="16">
        <f t="shared" si="8"/>
        <v>117391</v>
      </c>
      <c r="Z5" s="3"/>
    </row>
    <row r="6" spans="1:26" ht="12">
      <c r="A6" s="12">
        <v>19</v>
      </c>
      <c r="B6" s="13">
        <v>20577</v>
      </c>
      <c r="C6" s="14">
        <v>719</v>
      </c>
      <c r="D6" s="15">
        <v>795</v>
      </c>
      <c r="E6" s="13">
        <v>4518</v>
      </c>
      <c r="F6" s="14">
        <v>0</v>
      </c>
      <c r="G6" s="15">
        <v>0</v>
      </c>
      <c r="H6" s="13"/>
      <c r="I6" s="15">
        <v>2</v>
      </c>
      <c r="J6" s="13">
        <v>14</v>
      </c>
      <c r="K6" s="15">
        <v>120</v>
      </c>
      <c r="L6" s="16"/>
      <c r="M6" s="13"/>
      <c r="N6" s="15"/>
      <c r="O6" s="16">
        <v>108197</v>
      </c>
      <c r="P6" s="14">
        <v>134942</v>
      </c>
      <c r="Q6" s="20">
        <f t="shared" si="0"/>
        <v>0.1578159505565354</v>
      </c>
      <c r="R6" s="21">
        <f t="shared" si="1"/>
        <v>0.005891420017488995</v>
      </c>
      <c r="S6" s="19">
        <f t="shared" si="2"/>
        <v>0.1637073705740244</v>
      </c>
      <c r="T6" s="13">
        <f t="shared" si="3"/>
        <v>22091</v>
      </c>
      <c r="U6" s="14">
        <f t="shared" si="4"/>
        <v>4520</v>
      </c>
      <c r="V6" s="14">
        <f t="shared" si="5"/>
        <v>134</v>
      </c>
      <c r="W6" s="14">
        <f t="shared" si="6"/>
        <v>0</v>
      </c>
      <c r="X6" s="14">
        <f t="shared" si="7"/>
        <v>0</v>
      </c>
      <c r="Y6" s="16">
        <f t="shared" si="8"/>
        <v>108197</v>
      </c>
      <c r="Z6" s="3"/>
    </row>
    <row r="7" spans="1:26" ht="12">
      <c r="A7" s="12">
        <v>20</v>
      </c>
      <c r="B7" s="13">
        <v>31213</v>
      </c>
      <c r="C7" s="14">
        <v>1404</v>
      </c>
      <c r="D7" s="15">
        <v>1815</v>
      </c>
      <c r="E7" s="13">
        <v>8061</v>
      </c>
      <c r="F7" s="14">
        <v>0</v>
      </c>
      <c r="G7" s="15">
        <v>0</v>
      </c>
      <c r="H7" s="13"/>
      <c r="I7" s="15">
        <v>16</v>
      </c>
      <c r="J7" s="13">
        <v>73</v>
      </c>
      <c r="K7" s="15">
        <v>1</v>
      </c>
      <c r="L7" s="16"/>
      <c r="M7" s="13"/>
      <c r="N7" s="15"/>
      <c r="O7" s="16">
        <v>95436</v>
      </c>
      <c r="P7" s="14">
        <v>138019</v>
      </c>
      <c r="Q7" s="20">
        <f t="shared" si="0"/>
        <v>0.23632253530311045</v>
      </c>
      <c r="R7" s="21">
        <f t="shared" si="1"/>
        <v>0.013150363355769858</v>
      </c>
      <c r="S7" s="19">
        <f t="shared" si="2"/>
        <v>0.2494728986588803</v>
      </c>
      <c r="T7" s="13">
        <f t="shared" si="3"/>
        <v>34432</v>
      </c>
      <c r="U7" s="14">
        <f t="shared" si="4"/>
        <v>8077</v>
      </c>
      <c r="V7" s="14">
        <f t="shared" si="5"/>
        <v>74</v>
      </c>
      <c r="W7" s="14">
        <f t="shared" si="6"/>
        <v>0</v>
      </c>
      <c r="X7" s="14">
        <f t="shared" si="7"/>
        <v>0</v>
      </c>
      <c r="Y7" s="16">
        <f t="shared" si="8"/>
        <v>95436</v>
      </c>
      <c r="Z7" s="3"/>
    </row>
    <row r="8" spans="1:26" ht="12">
      <c r="A8" s="12">
        <v>21</v>
      </c>
      <c r="B8" s="13">
        <v>42453</v>
      </c>
      <c r="C8" s="14">
        <v>2298</v>
      </c>
      <c r="D8" s="15">
        <v>2963</v>
      </c>
      <c r="E8" s="13">
        <v>10731</v>
      </c>
      <c r="F8" s="14">
        <v>0</v>
      </c>
      <c r="G8" s="15">
        <v>0</v>
      </c>
      <c r="H8" s="13"/>
      <c r="I8" s="15">
        <v>56</v>
      </c>
      <c r="J8" s="13">
        <v>146</v>
      </c>
      <c r="K8" s="15">
        <v>1</v>
      </c>
      <c r="L8" s="16">
        <v>1022</v>
      </c>
      <c r="M8" s="13"/>
      <c r="N8" s="15">
        <v>1</v>
      </c>
      <c r="O8" s="16">
        <v>78458</v>
      </c>
      <c r="P8" s="14">
        <v>138129</v>
      </c>
      <c r="Q8" s="20">
        <f t="shared" si="0"/>
        <v>0.3239797580522555</v>
      </c>
      <c r="R8" s="21">
        <f t="shared" si="1"/>
        <v>0.021450962506063175</v>
      </c>
      <c r="S8" s="19">
        <f t="shared" si="2"/>
        <v>0.3454307205583187</v>
      </c>
      <c r="T8" s="13">
        <f t="shared" si="3"/>
        <v>47714</v>
      </c>
      <c r="U8" s="14">
        <f t="shared" si="4"/>
        <v>10787</v>
      </c>
      <c r="V8" s="14">
        <f t="shared" si="5"/>
        <v>147</v>
      </c>
      <c r="W8" s="14">
        <f t="shared" si="6"/>
        <v>1022</v>
      </c>
      <c r="X8" s="14">
        <f t="shared" si="7"/>
        <v>1</v>
      </c>
      <c r="Y8" s="16">
        <f t="shared" si="8"/>
        <v>78458</v>
      </c>
      <c r="Z8" s="3"/>
    </row>
    <row r="9" spans="1:26" ht="12">
      <c r="A9" s="12">
        <v>22</v>
      </c>
      <c r="B9" s="13">
        <v>53858</v>
      </c>
      <c r="C9" s="14">
        <v>3392</v>
      </c>
      <c r="D9" s="15">
        <v>4126</v>
      </c>
      <c r="E9" s="13">
        <v>12414</v>
      </c>
      <c r="F9" s="14">
        <v>0</v>
      </c>
      <c r="G9" s="15">
        <v>0</v>
      </c>
      <c r="H9" s="13"/>
      <c r="I9" s="15">
        <v>114</v>
      </c>
      <c r="J9" s="13">
        <v>257</v>
      </c>
      <c r="K9" s="15">
        <v>1</v>
      </c>
      <c r="L9" s="16">
        <v>1983</v>
      </c>
      <c r="M9" s="13"/>
      <c r="N9" s="15">
        <v>1</v>
      </c>
      <c r="O9" s="16">
        <v>60839</v>
      </c>
      <c r="P9" s="14">
        <v>136985</v>
      </c>
      <c r="Q9" s="20">
        <f t="shared" si="0"/>
        <v>0.4179289703252181</v>
      </c>
      <c r="R9" s="21">
        <f t="shared" si="1"/>
        <v>0.030120086140818337</v>
      </c>
      <c r="S9" s="19">
        <f t="shared" si="2"/>
        <v>0.44804905646603643</v>
      </c>
      <c r="T9" s="13">
        <f t="shared" si="3"/>
        <v>61376</v>
      </c>
      <c r="U9" s="14">
        <f t="shared" si="4"/>
        <v>12528</v>
      </c>
      <c r="V9" s="14">
        <f t="shared" si="5"/>
        <v>258</v>
      </c>
      <c r="W9" s="14">
        <f t="shared" si="6"/>
        <v>1983</v>
      </c>
      <c r="X9" s="14">
        <f t="shared" si="7"/>
        <v>1</v>
      </c>
      <c r="Y9" s="16">
        <f t="shared" si="8"/>
        <v>60839</v>
      </c>
      <c r="Z9" s="3"/>
    </row>
    <row r="10" spans="1:26" ht="12">
      <c r="A10" s="12">
        <v>23</v>
      </c>
      <c r="B10" s="13">
        <v>67027</v>
      </c>
      <c r="C10" s="14">
        <v>4558</v>
      </c>
      <c r="D10" s="15">
        <v>5579</v>
      </c>
      <c r="E10" s="13">
        <v>13585</v>
      </c>
      <c r="F10" s="14">
        <v>0</v>
      </c>
      <c r="G10" s="15">
        <v>0</v>
      </c>
      <c r="H10" s="13"/>
      <c r="I10" s="15">
        <v>176</v>
      </c>
      <c r="J10" s="13">
        <v>395</v>
      </c>
      <c r="K10" s="15">
        <v>1</v>
      </c>
      <c r="L10" s="16">
        <v>2185</v>
      </c>
      <c r="M10" s="13"/>
      <c r="N10" s="15">
        <v>3</v>
      </c>
      <c r="O10" s="16">
        <v>43923</v>
      </c>
      <c r="P10" s="14">
        <v>137432</v>
      </c>
      <c r="Q10" s="20">
        <f t="shared" si="0"/>
        <v>0.5208757785668549</v>
      </c>
      <c r="R10" s="21">
        <f t="shared" si="1"/>
        <v>0.04059462134000815</v>
      </c>
      <c r="S10" s="19">
        <f t="shared" si="2"/>
        <v>0.561470399906863</v>
      </c>
      <c r="T10" s="13">
        <f t="shared" si="3"/>
        <v>77164</v>
      </c>
      <c r="U10" s="14">
        <f t="shared" si="4"/>
        <v>13761</v>
      </c>
      <c r="V10" s="14">
        <f t="shared" si="5"/>
        <v>396</v>
      </c>
      <c r="W10" s="14">
        <f t="shared" si="6"/>
        <v>2185</v>
      </c>
      <c r="X10" s="14">
        <f t="shared" si="7"/>
        <v>3</v>
      </c>
      <c r="Y10" s="16">
        <f t="shared" si="8"/>
        <v>43923</v>
      </c>
      <c r="Z10" s="3"/>
    </row>
    <row r="11" spans="1:26" ht="12">
      <c r="A11" s="12">
        <v>24</v>
      </c>
      <c r="B11" s="13">
        <v>76525</v>
      </c>
      <c r="C11" s="14">
        <v>5303</v>
      </c>
      <c r="D11" s="15">
        <v>6820</v>
      </c>
      <c r="E11" s="13">
        <v>14021</v>
      </c>
      <c r="F11" s="14">
        <v>0</v>
      </c>
      <c r="G11" s="15">
        <v>0</v>
      </c>
      <c r="H11" s="13"/>
      <c r="I11" s="15">
        <v>294</v>
      </c>
      <c r="J11" s="13">
        <v>530</v>
      </c>
      <c r="K11" s="15">
        <v>1</v>
      </c>
      <c r="L11" s="16">
        <v>2198</v>
      </c>
      <c r="M11" s="13"/>
      <c r="N11" s="15">
        <v>6</v>
      </c>
      <c r="O11" s="16">
        <v>30789</v>
      </c>
      <c r="P11" s="14">
        <v>136487</v>
      </c>
      <c r="Q11" s="20">
        <f t="shared" si="0"/>
        <v>0.599529625532102</v>
      </c>
      <c r="R11" s="21">
        <f t="shared" si="1"/>
        <v>0.04996812883278261</v>
      </c>
      <c r="S11" s="19">
        <f t="shared" si="2"/>
        <v>0.6494977543648845</v>
      </c>
      <c r="T11" s="13">
        <f t="shared" si="3"/>
        <v>88648</v>
      </c>
      <c r="U11" s="14">
        <f t="shared" si="4"/>
        <v>14315</v>
      </c>
      <c r="V11" s="14">
        <f t="shared" si="5"/>
        <v>531</v>
      </c>
      <c r="W11" s="14">
        <f t="shared" si="6"/>
        <v>2198</v>
      </c>
      <c r="X11" s="14">
        <f t="shared" si="7"/>
        <v>6</v>
      </c>
      <c r="Y11" s="16">
        <f t="shared" si="8"/>
        <v>30789</v>
      </c>
      <c r="Z11" s="3"/>
    </row>
    <row r="12" spans="1:26" ht="12">
      <c r="A12" s="12">
        <v>25</v>
      </c>
      <c r="B12" s="13">
        <v>83356</v>
      </c>
      <c r="C12" s="14">
        <v>6017</v>
      </c>
      <c r="D12" s="15">
        <v>7787</v>
      </c>
      <c r="E12" s="13">
        <v>13891</v>
      </c>
      <c r="F12" s="14">
        <v>0</v>
      </c>
      <c r="G12" s="15">
        <v>0</v>
      </c>
      <c r="H12" s="13"/>
      <c r="I12" s="15">
        <v>463</v>
      </c>
      <c r="J12" s="13">
        <v>578</v>
      </c>
      <c r="K12" s="15">
        <v>3</v>
      </c>
      <c r="L12" s="16">
        <v>2056</v>
      </c>
      <c r="M12" s="13"/>
      <c r="N12" s="15">
        <v>11</v>
      </c>
      <c r="O12" s="16">
        <v>23239</v>
      </c>
      <c r="P12" s="14">
        <v>137401</v>
      </c>
      <c r="Q12" s="20">
        <f t="shared" si="0"/>
        <v>0.6504537812679675</v>
      </c>
      <c r="R12" s="21">
        <f t="shared" si="1"/>
        <v>0.05667353221592274</v>
      </c>
      <c r="S12" s="19">
        <f t="shared" si="2"/>
        <v>0.7071273134838902</v>
      </c>
      <c r="T12" s="13">
        <f t="shared" si="3"/>
        <v>97160</v>
      </c>
      <c r="U12" s="14">
        <f t="shared" si="4"/>
        <v>14354</v>
      </c>
      <c r="V12" s="14">
        <f t="shared" si="5"/>
        <v>581</v>
      </c>
      <c r="W12" s="14">
        <f t="shared" si="6"/>
        <v>2056</v>
      </c>
      <c r="X12" s="14">
        <f t="shared" si="7"/>
        <v>11</v>
      </c>
      <c r="Y12" s="16">
        <f t="shared" si="8"/>
        <v>23239</v>
      </c>
      <c r="Z12" s="3"/>
    </row>
    <row r="13" spans="1:26" ht="12">
      <c r="A13" s="12">
        <v>26</v>
      </c>
      <c r="B13" s="13">
        <v>84555</v>
      </c>
      <c r="C13" s="14">
        <v>6393</v>
      </c>
      <c r="D13" s="15">
        <v>8460</v>
      </c>
      <c r="E13" s="13">
        <v>13829</v>
      </c>
      <c r="F13" s="14">
        <v>0</v>
      </c>
      <c r="G13" s="15">
        <v>0</v>
      </c>
      <c r="H13" s="13"/>
      <c r="I13" s="15">
        <v>616</v>
      </c>
      <c r="J13" s="13">
        <v>792</v>
      </c>
      <c r="K13" s="15">
        <v>9</v>
      </c>
      <c r="L13" s="16">
        <v>2067</v>
      </c>
      <c r="M13" s="13"/>
      <c r="N13" s="15">
        <v>19</v>
      </c>
      <c r="O13" s="16">
        <v>18535</v>
      </c>
      <c r="P13" s="14">
        <v>135275</v>
      </c>
      <c r="Q13" s="20">
        <f t="shared" si="0"/>
        <v>0.6723193494732952</v>
      </c>
      <c r="R13" s="21">
        <f t="shared" si="1"/>
        <v>0.06253927185363149</v>
      </c>
      <c r="S13" s="19">
        <f t="shared" si="2"/>
        <v>0.7348586213269266</v>
      </c>
      <c r="T13" s="13">
        <f t="shared" si="3"/>
        <v>99408</v>
      </c>
      <c r="U13" s="14">
        <f t="shared" si="4"/>
        <v>14445</v>
      </c>
      <c r="V13" s="14">
        <f t="shared" si="5"/>
        <v>801</v>
      </c>
      <c r="W13" s="14">
        <f t="shared" si="6"/>
        <v>2067</v>
      </c>
      <c r="X13" s="14">
        <f t="shared" si="7"/>
        <v>19</v>
      </c>
      <c r="Y13" s="16">
        <f t="shared" si="8"/>
        <v>18535</v>
      </c>
      <c r="Z13" s="3"/>
    </row>
    <row r="14" spans="1:26" ht="12">
      <c r="A14" s="12">
        <v>27</v>
      </c>
      <c r="B14" s="13">
        <v>86941</v>
      </c>
      <c r="C14" s="14">
        <v>7046</v>
      </c>
      <c r="D14" s="15">
        <v>9168</v>
      </c>
      <c r="E14" s="13">
        <v>13379</v>
      </c>
      <c r="F14" s="14">
        <v>0</v>
      </c>
      <c r="G14" s="15">
        <v>0</v>
      </c>
      <c r="H14" s="13"/>
      <c r="I14" s="15">
        <v>790</v>
      </c>
      <c r="J14" s="13">
        <v>988</v>
      </c>
      <c r="K14" s="15">
        <v>8</v>
      </c>
      <c r="L14" s="16">
        <v>1977</v>
      </c>
      <c r="M14" s="13"/>
      <c r="N14" s="15">
        <v>23</v>
      </c>
      <c r="O14" s="16">
        <v>17500</v>
      </c>
      <c r="P14" s="14">
        <v>137820</v>
      </c>
      <c r="Q14" s="20">
        <f t="shared" si="0"/>
        <v>0.6819547235524598</v>
      </c>
      <c r="R14" s="21">
        <f t="shared" si="1"/>
        <v>0.06652154984762734</v>
      </c>
      <c r="S14" s="19">
        <f t="shared" si="2"/>
        <v>0.748476273400087</v>
      </c>
      <c r="T14" s="13">
        <f t="shared" si="3"/>
        <v>103155</v>
      </c>
      <c r="U14" s="14">
        <f t="shared" si="4"/>
        <v>14169</v>
      </c>
      <c r="V14" s="14">
        <f t="shared" si="5"/>
        <v>996</v>
      </c>
      <c r="W14" s="14">
        <f t="shared" si="6"/>
        <v>1977</v>
      </c>
      <c r="X14" s="14">
        <f t="shared" si="7"/>
        <v>23</v>
      </c>
      <c r="Y14" s="16">
        <f t="shared" si="8"/>
        <v>17500</v>
      </c>
      <c r="Z14" s="3"/>
    </row>
    <row r="15" spans="1:26" ht="12">
      <c r="A15" s="12">
        <v>28</v>
      </c>
      <c r="B15" s="13">
        <v>88511</v>
      </c>
      <c r="C15" s="14">
        <v>7179</v>
      </c>
      <c r="D15" s="15">
        <v>9935</v>
      </c>
      <c r="E15" s="13">
        <v>13621</v>
      </c>
      <c r="F15" s="14">
        <v>0</v>
      </c>
      <c r="G15" s="15">
        <v>0</v>
      </c>
      <c r="H15" s="13"/>
      <c r="I15" s="15">
        <v>951</v>
      </c>
      <c r="J15" s="13">
        <v>1143</v>
      </c>
      <c r="K15" s="15">
        <v>9</v>
      </c>
      <c r="L15" s="16">
        <v>2130</v>
      </c>
      <c r="M15" s="13"/>
      <c r="N15" s="15">
        <v>36</v>
      </c>
      <c r="O15" s="16">
        <v>15714</v>
      </c>
      <c r="P15" s="14">
        <v>139229</v>
      </c>
      <c r="Q15" s="20">
        <f t="shared" si="0"/>
        <v>0.6872849765494258</v>
      </c>
      <c r="R15" s="21">
        <f t="shared" si="1"/>
        <v>0.07135726034087726</v>
      </c>
      <c r="S15" s="19">
        <f t="shared" si="2"/>
        <v>0.7586422368903031</v>
      </c>
      <c r="T15" s="13">
        <f t="shared" si="3"/>
        <v>105625</v>
      </c>
      <c r="U15" s="14">
        <f t="shared" si="4"/>
        <v>14572</v>
      </c>
      <c r="V15" s="14">
        <f t="shared" si="5"/>
        <v>1152</v>
      </c>
      <c r="W15" s="14">
        <f t="shared" si="6"/>
        <v>2130</v>
      </c>
      <c r="X15" s="14">
        <f t="shared" si="7"/>
        <v>36</v>
      </c>
      <c r="Y15" s="16">
        <f t="shared" si="8"/>
        <v>15714</v>
      </c>
      <c r="Z15" s="3"/>
    </row>
    <row r="16" spans="1:26" ht="12">
      <c r="A16" s="12">
        <v>29</v>
      </c>
      <c r="B16" s="13">
        <v>90759</v>
      </c>
      <c r="C16" s="14">
        <v>7708</v>
      </c>
      <c r="D16" s="15">
        <v>10887</v>
      </c>
      <c r="E16" s="13">
        <v>13150</v>
      </c>
      <c r="F16" s="14">
        <v>0</v>
      </c>
      <c r="G16" s="15">
        <v>0</v>
      </c>
      <c r="H16" s="13"/>
      <c r="I16" s="15">
        <v>996</v>
      </c>
      <c r="J16" s="13">
        <v>1361</v>
      </c>
      <c r="K16" s="15">
        <v>5</v>
      </c>
      <c r="L16" s="16">
        <v>2135</v>
      </c>
      <c r="M16" s="13"/>
      <c r="N16" s="15">
        <v>32</v>
      </c>
      <c r="O16" s="16">
        <v>15943</v>
      </c>
      <c r="P16" s="14">
        <v>142976</v>
      </c>
      <c r="Q16" s="20">
        <f t="shared" si="0"/>
        <v>0.6886960049239033</v>
      </c>
      <c r="R16" s="21">
        <f t="shared" si="1"/>
        <v>0.07614564682184423</v>
      </c>
      <c r="S16" s="19">
        <f t="shared" si="2"/>
        <v>0.7648416517457476</v>
      </c>
      <c r="T16" s="13">
        <f t="shared" si="3"/>
        <v>109354</v>
      </c>
      <c r="U16" s="14">
        <f t="shared" si="4"/>
        <v>14146</v>
      </c>
      <c r="V16" s="14">
        <f t="shared" si="5"/>
        <v>1366</v>
      </c>
      <c r="W16" s="14">
        <f t="shared" si="6"/>
        <v>2135</v>
      </c>
      <c r="X16" s="14">
        <f t="shared" si="7"/>
        <v>32</v>
      </c>
      <c r="Y16" s="16">
        <f t="shared" si="8"/>
        <v>15943</v>
      </c>
      <c r="Z16" s="3"/>
    </row>
    <row r="17" spans="1:26" ht="12">
      <c r="A17" s="12">
        <v>30</v>
      </c>
      <c r="B17" s="13">
        <v>91909</v>
      </c>
      <c r="C17" s="14">
        <v>8147</v>
      </c>
      <c r="D17" s="15">
        <v>12019</v>
      </c>
      <c r="E17" s="13">
        <v>12898</v>
      </c>
      <c r="F17" s="14">
        <v>0</v>
      </c>
      <c r="G17" s="15">
        <v>0</v>
      </c>
      <c r="H17" s="13"/>
      <c r="I17" s="15">
        <v>1222</v>
      </c>
      <c r="J17" s="13">
        <v>1516</v>
      </c>
      <c r="K17" s="15">
        <v>20</v>
      </c>
      <c r="L17" s="16">
        <v>2159</v>
      </c>
      <c r="M17" s="13"/>
      <c r="N17" s="15">
        <v>65</v>
      </c>
      <c r="O17" s="16">
        <v>15690</v>
      </c>
      <c r="P17" s="14">
        <v>145645</v>
      </c>
      <c r="Q17" s="20">
        <f t="shared" si="0"/>
        <v>0.6869854783892341</v>
      </c>
      <c r="R17" s="21">
        <f t="shared" si="1"/>
        <v>0.08252257200727797</v>
      </c>
      <c r="S17" s="19">
        <f t="shared" si="2"/>
        <v>0.769508050396512</v>
      </c>
      <c r="T17" s="13">
        <f t="shared" si="3"/>
        <v>112075</v>
      </c>
      <c r="U17" s="14">
        <f t="shared" si="4"/>
        <v>14120</v>
      </c>
      <c r="V17" s="14">
        <f t="shared" si="5"/>
        <v>1536</v>
      </c>
      <c r="W17" s="14">
        <f t="shared" si="6"/>
        <v>2159</v>
      </c>
      <c r="X17" s="14">
        <f t="shared" si="7"/>
        <v>65</v>
      </c>
      <c r="Y17" s="16">
        <f t="shared" si="8"/>
        <v>15690</v>
      </c>
      <c r="Z17" s="3"/>
    </row>
    <row r="18" spans="1:26" ht="12">
      <c r="A18" s="12">
        <v>31</v>
      </c>
      <c r="B18" s="13">
        <v>92022</v>
      </c>
      <c r="C18" s="14">
        <v>8400</v>
      </c>
      <c r="D18" s="15">
        <v>12774</v>
      </c>
      <c r="E18" s="13">
        <v>12153</v>
      </c>
      <c r="F18" s="14">
        <v>0</v>
      </c>
      <c r="G18" s="15">
        <v>0</v>
      </c>
      <c r="H18" s="13"/>
      <c r="I18" s="15">
        <v>1250</v>
      </c>
      <c r="J18" s="13">
        <v>1840</v>
      </c>
      <c r="K18" s="15">
        <v>28</v>
      </c>
      <c r="L18" s="16">
        <v>2083</v>
      </c>
      <c r="M18" s="13"/>
      <c r="N18" s="15">
        <v>64</v>
      </c>
      <c r="O18" s="16">
        <v>16235</v>
      </c>
      <c r="P18" s="14">
        <v>146849</v>
      </c>
      <c r="Q18" s="20">
        <f t="shared" si="0"/>
        <v>0.6838453104890058</v>
      </c>
      <c r="R18" s="21">
        <f t="shared" si="1"/>
        <v>0.08698731349890024</v>
      </c>
      <c r="S18" s="19">
        <f t="shared" si="2"/>
        <v>0.770832623987906</v>
      </c>
      <c r="T18" s="13">
        <f t="shared" si="3"/>
        <v>113196</v>
      </c>
      <c r="U18" s="14">
        <f t="shared" si="4"/>
        <v>13403</v>
      </c>
      <c r="V18" s="14">
        <f t="shared" si="5"/>
        <v>1868</v>
      </c>
      <c r="W18" s="14">
        <f t="shared" si="6"/>
        <v>2083</v>
      </c>
      <c r="X18" s="14">
        <f t="shared" si="7"/>
        <v>64</v>
      </c>
      <c r="Y18" s="16">
        <f t="shared" si="8"/>
        <v>16235</v>
      </c>
      <c r="Z18" s="3"/>
    </row>
    <row r="19" spans="1:26" ht="12">
      <c r="A19" s="12">
        <v>32</v>
      </c>
      <c r="B19" s="13">
        <v>90500</v>
      </c>
      <c r="C19" s="14">
        <v>8347</v>
      </c>
      <c r="D19" s="15">
        <v>13867</v>
      </c>
      <c r="E19" s="13">
        <v>11667</v>
      </c>
      <c r="F19" s="14">
        <v>0</v>
      </c>
      <c r="G19" s="15">
        <v>0</v>
      </c>
      <c r="H19" s="13"/>
      <c r="I19" s="15">
        <v>1181</v>
      </c>
      <c r="J19" s="13">
        <v>1952</v>
      </c>
      <c r="K19" s="15">
        <v>18</v>
      </c>
      <c r="L19" s="16">
        <v>2120</v>
      </c>
      <c r="M19" s="13"/>
      <c r="N19" s="15">
        <v>103</v>
      </c>
      <c r="O19" s="16">
        <v>15903</v>
      </c>
      <c r="P19" s="14">
        <v>145658</v>
      </c>
      <c r="Q19" s="20">
        <f t="shared" si="0"/>
        <v>0.6786238998201266</v>
      </c>
      <c r="R19" s="21">
        <f t="shared" si="1"/>
        <v>0.09520246055829408</v>
      </c>
      <c r="S19" s="19">
        <f t="shared" si="2"/>
        <v>0.7738263603784207</v>
      </c>
      <c r="T19" s="13">
        <f t="shared" si="3"/>
        <v>112714</v>
      </c>
      <c r="U19" s="14">
        <f t="shared" si="4"/>
        <v>12848</v>
      </c>
      <c r="V19" s="14">
        <f t="shared" si="5"/>
        <v>1970</v>
      </c>
      <c r="W19" s="14">
        <f t="shared" si="6"/>
        <v>2120</v>
      </c>
      <c r="X19" s="14">
        <f t="shared" si="7"/>
        <v>103</v>
      </c>
      <c r="Y19" s="16">
        <f t="shared" si="8"/>
        <v>15903</v>
      </c>
      <c r="Z19" s="3"/>
    </row>
    <row r="20" spans="1:26" ht="12">
      <c r="A20" s="12">
        <v>33</v>
      </c>
      <c r="B20" s="13">
        <v>89058</v>
      </c>
      <c r="C20" s="14">
        <v>8464</v>
      </c>
      <c r="D20" s="15">
        <v>14457</v>
      </c>
      <c r="E20" s="13">
        <v>11297</v>
      </c>
      <c r="F20" s="14">
        <v>0</v>
      </c>
      <c r="G20" s="15">
        <v>0</v>
      </c>
      <c r="H20" s="13"/>
      <c r="I20" s="15">
        <v>1106</v>
      </c>
      <c r="J20" s="13">
        <v>2100</v>
      </c>
      <c r="K20" s="15">
        <v>21</v>
      </c>
      <c r="L20" s="16">
        <v>2178</v>
      </c>
      <c r="M20" s="13"/>
      <c r="N20" s="15">
        <v>106</v>
      </c>
      <c r="O20" s="16">
        <v>15239</v>
      </c>
      <c r="P20" s="14">
        <v>144026</v>
      </c>
      <c r="Q20" s="20">
        <f t="shared" si="0"/>
        <v>0.6771138544429478</v>
      </c>
      <c r="R20" s="21">
        <f t="shared" si="1"/>
        <v>0.10037770958021468</v>
      </c>
      <c r="S20" s="19">
        <f t="shared" si="2"/>
        <v>0.7774915640231624</v>
      </c>
      <c r="T20" s="13">
        <f t="shared" si="3"/>
        <v>111979</v>
      </c>
      <c r="U20" s="14">
        <f t="shared" si="4"/>
        <v>12403</v>
      </c>
      <c r="V20" s="14">
        <f t="shared" si="5"/>
        <v>2121</v>
      </c>
      <c r="W20" s="14">
        <f t="shared" si="6"/>
        <v>2178</v>
      </c>
      <c r="X20" s="14">
        <f t="shared" si="7"/>
        <v>106</v>
      </c>
      <c r="Y20" s="16">
        <f t="shared" si="8"/>
        <v>15239</v>
      </c>
      <c r="Z20" s="3"/>
    </row>
    <row r="21" spans="1:26" ht="12">
      <c r="A21" s="12">
        <v>34</v>
      </c>
      <c r="B21" s="13">
        <v>87793</v>
      </c>
      <c r="C21" s="14">
        <v>8445</v>
      </c>
      <c r="D21" s="15">
        <v>14915</v>
      </c>
      <c r="E21" s="13">
        <v>11082</v>
      </c>
      <c r="F21" s="14">
        <v>0</v>
      </c>
      <c r="G21" s="15">
        <v>0</v>
      </c>
      <c r="H21" s="13"/>
      <c r="I21" s="15">
        <v>1156</v>
      </c>
      <c r="J21" s="13">
        <v>2301</v>
      </c>
      <c r="K21" s="15">
        <v>43</v>
      </c>
      <c r="L21" s="16">
        <v>2117</v>
      </c>
      <c r="M21" s="13"/>
      <c r="N21" s="15">
        <v>137</v>
      </c>
      <c r="O21" s="16">
        <v>14665</v>
      </c>
      <c r="P21" s="14">
        <v>142654</v>
      </c>
      <c r="Q21" s="20">
        <f t="shared" si="0"/>
        <v>0.6746253172010599</v>
      </c>
      <c r="R21" s="21">
        <f t="shared" si="1"/>
        <v>0.10455367532631402</v>
      </c>
      <c r="S21" s="19">
        <f t="shared" si="2"/>
        <v>0.7791789925273739</v>
      </c>
      <c r="T21" s="13">
        <f t="shared" si="3"/>
        <v>111153</v>
      </c>
      <c r="U21" s="14">
        <f t="shared" si="4"/>
        <v>12238</v>
      </c>
      <c r="V21" s="14">
        <f t="shared" si="5"/>
        <v>2344</v>
      </c>
      <c r="W21" s="14">
        <f t="shared" si="6"/>
        <v>2117</v>
      </c>
      <c r="X21" s="14">
        <f t="shared" si="7"/>
        <v>137</v>
      </c>
      <c r="Y21" s="16">
        <f t="shared" si="8"/>
        <v>14665</v>
      </c>
      <c r="Z21" s="3"/>
    </row>
    <row r="22" spans="1:26" ht="12">
      <c r="A22" s="12">
        <v>35</v>
      </c>
      <c r="B22" s="13">
        <v>85926</v>
      </c>
      <c r="C22" s="14">
        <v>8410</v>
      </c>
      <c r="D22" s="15">
        <v>15482</v>
      </c>
      <c r="E22" s="13">
        <v>10541</v>
      </c>
      <c r="F22" s="14">
        <v>0</v>
      </c>
      <c r="G22" s="15">
        <v>0</v>
      </c>
      <c r="H22" s="13"/>
      <c r="I22" s="15">
        <v>1086</v>
      </c>
      <c r="J22" s="13">
        <v>2592</v>
      </c>
      <c r="K22" s="15">
        <v>36</v>
      </c>
      <c r="L22" s="16">
        <v>2234</v>
      </c>
      <c r="M22" s="13"/>
      <c r="N22" s="15">
        <v>155</v>
      </c>
      <c r="O22" s="16">
        <v>14860</v>
      </c>
      <c r="P22" s="14">
        <v>141322</v>
      </c>
      <c r="Q22" s="20">
        <f t="shared" si="0"/>
        <v>0.6675252260794498</v>
      </c>
      <c r="R22" s="21">
        <f t="shared" si="1"/>
        <v>0.10955123759924144</v>
      </c>
      <c r="S22" s="19">
        <f t="shared" si="2"/>
        <v>0.7770764636786912</v>
      </c>
      <c r="T22" s="13">
        <f t="shared" si="3"/>
        <v>109818</v>
      </c>
      <c r="U22" s="14">
        <f t="shared" si="4"/>
        <v>11627</v>
      </c>
      <c r="V22" s="14">
        <f t="shared" si="5"/>
        <v>2628</v>
      </c>
      <c r="W22" s="14">
        <f t="shared" si="6"/>
        <v>2234</v>
      </c>
      <c r="X22" s="14">
        <f t="shared" si="7"/>
        <v>155</v>
      </c>
      <c r="Y22" s="16">
        <f t="shared" si="8"/>
        <v>14860</v>
      </c>
      <c r="Z22" s="3"/>
    </row>
    <row r="23" spans="1:26" ht="12">
      <c r="A23" s="12">
        <v>36</v>
      </c>
      <c r="B23" s="13">
        <v>83944</v>
      </c>
      <c r="C23" s="14">
        <v>8729</v>
      </c>
      <c r="D23" s="15">
        <v>15925</v>
      </c>
      <c r="E23" s="13">
        <v>10485</v>
      </c>
      <c r="F23" s="14">
        <v>0</v>
      </c>
      <c r="G23" s="15">
        <v>0</v>
      </c>
      <c r="H23" s="13"/>
      <c r="I23" s="15">
        <v>942</v>
      </c>
      <c r="J23" s="13">
        <v>2890</v>
      </c>
      <c r="K23" s="15">
        <v>58</v>
      </c>
      <c r="L23" s="16">
        <v>2222</v>
      </c>
      <c r="M23" s="13"/>
      <c r="N23" s="15">
        <v>190</v>
      </c>
      <c r="O23" s="16">
        <v>14051</v>
      </c>
      <c r="P23" s="14">
        <v>139436</v>
      </c>
      <c r="Q23" s="20">
        <f t="shared" si="0"/>
        <v>0.6646274993545426</v>
      </c>
      <c r="R23" s="21">
        <f t="shared" si="1"/>
        <v>0.11421010356005623</v>
      </c>
      <c r="S23" s="19">
        <f t="shared" si="2"/>
        <v>0.7788376029145988</v>
      </c>
      <c r="T23" s="13">
        <f t="shared" si="3"/>
        <v>108598</v>
      </c>
      <c r="U23" s="14">
        <f t="shared" si="4"/>
        <v>11427</v>
      </c>
      <c r="V23" s="14">
        <f t="shared" si="5"/>
        <v>2948</v>
      </c>
      <c r="W23" s="14">
        <f t="shared" si="6"/>
        <v>2222</v>
      </c>
      <c r="X23" s="14">
        <f t="shared" si="7"/>
        <v>190</v>
      </c>
      <c r="Y23" s="16">
        <f t="shared" si="8"/>
        <v>14051</v>
      </c>
      <c r="Z23" s="3"/>
    </row>
    <row r="24" spans="1:26" ht="12">
      <c r="A24" s="12">
        <v>37</v>
      </c>
      <c r="B24" s="13">
        <v>86184</v>
      </c>
      <c r="C24" s="14">
        <v>8799</v>
      </c>
      <c r="D24" s="15">
        <v>17128</v>
      </c>
      <c r="E24" s="13">
        <v>10540</v>
      </c>
      <c r="F24" s="14">
        <v>0</v>
      </c>
      <c r="G24" s="15">
        <v>0</v>
      </c>
      <c r="H24" s="13"/>
      <c r="I24" s="15">
        <v>918</v>
      </c>
      <c r="J24" s="13">
        <v>3332</v>
      </c>
      <c r="K24" s="15">
        <v>78</v>
      </c>
      <c r="L24" s="16">
        <v>2314</v>
      </c>
      <c r="M24" s="13"/>
      <c r="N24" s="15">
        <v>262</v>
      </c>
      <c r="O24" s="16">
        <v>14104</v>
      </c>
      <c r="P24" s="14">
        <v>143659</v>
      </c>
      <c r="Q24" s="20">
        <f t="shared" si="0"/>
        <v>0.6611698536116777</v>
      </c>
      <c r="R24" s="21">
        <f t="shared" si="1"/>
        <v>0.11922678008339192</v>
      </c>
      <c r="S24" s="19">
        <f t="shared" si="2"/>
        <v>0.7803966336950696</v>
      </c>
      <c r="T24" s="13">
        <f t="shared" si="3"/>
        <v>112111</v>
      </c>
      <c r="U24" s="14">
        <f t="shared" si="4"/>
        <v>11458</v>
      </c>
      <c r="V24" s="14">
        <f t="shared" si="5"/>
        <v>3410</v>
      </c>
      <c r="W24" s="14">
        <f t="shared" si="6"/>
        <v>2314</v>
      </c>
      <c r="X24" s="14">
        <f t="shared" si="7"/>
        <v>262</v>
      </c>
      <c r="Y24" s="16">
        <f t="shared" si="8"/>
        <v>14104</v>
      </c>
      <c r="Z24" s="3"/>
    </row>
    <row r="25" spans="1:26" ht="12">
      <c r="A25" s="12">
        <v>38</v>
      </c>
      <c r="B25" s="13">
        <v>88820</v>
      </c>
      <c r="C25" s="14">
        <v>9141</v>
      </c>
      <c r="D25" s="15">
        <v>18167</v>
      </c>
      <c r="E25" s="13">
        <v>10633</v>
      </c>
      <c r="F25" s="14">
        <v>0</v>
      </c>
      <c r="G25" s="15">
        <v>0</v>
      </c>
      <c r="H25" s="13"/>
      <c r="I25" s="15">
        <v>860</v>
      </c>
      <c r="J25" s="13">
        <v>3775</v>
      </c>
      <c r="K25" s="15">
        <v>72</v>
      </c>
      <c r="L25" s="16">
        <v>2518</v>
      </c>
      <c r="M25" s="13"/>
      <c r="N25" s="15">
        <v>312</v>
      </c>
      <c r="O25" s="16">
        <v>13324</v>
      </c>
      <c r="P25" s="14">
        <v>147622</v>
      </c>
      <c r="Q25" s="20">
        <f t="shared" si="0"/>
        <v>0.6635935023235019</v>
      </c>
      <c r="R25" s="21">
        <f t="shared" si="1"/>
        <v>0.12306431290729024</v>
      </c>
      <c r="S25" s="19">
        <f t="shared" si="2"/>
        <v>0.7866578152307921</v>
      </c>
      <c r="T25" s="13">
        <f t="shared" si="3"/>
        <v>116128</v>
      </c>
      <c r="U25" s="14">
        <f t="shared" si="4"/>
        <v>11493</v>
      </c>
      <c r="V25" s="14">
        <f t="shared" si="5"/>
        <v>3847</v>
      </c>
      <c r="W25" s="14">
        <f t="shared" si="6"/>
        <v>2518</v>
      </c>
      <c r="X25" s="14">
        <f t="shared" si="7"/>
        <v>312</v>
      </c>
      <c r="Y25" s="16">
        <f t="shared" si="8"/>
        <v>13324</v>
      </c>
      <c r="Z25" s="3"/>
    </row>
    <row r="26" spans="1:26" ht="12">
      <c r="A26" s="12">
        <v>39</v>
      </c>
      <c r="B26" s="13">
        <v>91185</v>
      </c>
      <c r="C26" s="14">
        <v>9500</v>
      </c>
      <c r="D26" s="15">
        <v>19293</v>
      </c>
      <c r="E26" s="13">
        <v>10451</v>
      </c>
      <c r="F26" s="14">
        <v>0</v>
      </c>
      <c r="G26" s="15">
        <v>0</v>
      </c>
      <c r="H26" s="13"/>
      <c r="I26" s="15">
        <v>776</v>
      </c>
      <c r="J26" s="13">
        <v>3949</v>
      </c>
      <c r="K26" s="15">
        <v>104</v>
      </c>
      <c r="L26" s="16">
        <v>2723</v>
      </c>
      <c r="M26" s="13">
        <v>1</v>
      </c>
      <c r="N26" s="15">
        <v>419</v>
      </c>
      <c r="O26" s="16">
        <v>14455</v>
      </c>
      <c r="P26" s="14">
        <v>152856</v>
      </c>
      <c r="Q26" s="20">
        <f t="shared" si="0"/>
        <v>0.6586918406866593</v>
      </c>
      <c r="R26" s="21">
        <f t="shared" si="1"/>
        <v>0.12621683152771235</v>
      </c>
      <c r="S26" s="19">
        <f t="shared" si="2"/>
        <v>0.7849086722143717</v>
      </c>
      <c r="T26" s="13">
        <f t="shared" si="3"/>
        <v>119978</v>
      </c>
      <c r="U26" s="14">
        <f t="shared" si="4"/>
        <v>11227</v>
      </c>
      <c r="V26" s="14">
        <f t="shared" si="5"/>
        <v>4053</v>
      </c>
      <c r="W26" s="14">
        <f t="shared" si="6"/>
        <v>2723</v>
      </c>
      <c r="X26" s="14">
        <f t="shared" si="7"/>
        <v>420</v>
      </c>
      <c r="Y26" s="16">
        <f t="shared" si="8"/>
        <v>14455</v>
      </c>
      <c r="Z26" s="3"/>
    </row>
    <row r="27" spans="1:26" ht="12">
      <c r="A27" s="12">
        <v>40</v>
      </c>
      <c r="B27" s="13">
        <v>93323</v>
      </c>
      <c r="C27" s="14">
        <v>9907</v>
      </c>
      <c r="D27" s="15">
        <v>20257</v>
      </c>
      <c r="E27" s="13">
        <v>10359</v>
      </c>
      <c r="F27" s="14">
        <v>0</v>
      </c>
      <c r="G27" s="15">
        <v>0</v>
      </c>
      <c r="H27" s="13"/>
      <c r="I27" s="15">
        <v>656</v>
      </c>
      <c r="J27" s="13">
        <v>4422</v>
      </c>
      <c r="K27" s="15">
        <v>154</v>
      </c>
      <c r="L27" s="16">
        <v>2714</v>
      </c>
      <c r="M27" s="13">
        <v>1</v>
      </c>
      <c r="N27" s="15">
        <v>469</v>
      </c>
      <c r="O27" s="16">
        <v>13838</v>
      </c>
      <c r="P27" s="14">
        <v>156100</v>
      </c>
      <c r="Q27" s="20">
        <f t="shared" si="0"/>
        <v>0.6613068545803972</v>
      </c>
      <c r="R27" s="21">
        <f t="shared" si="1"/>
        <v>0.12976937860345933</v>
      </c>
      <c r="S27" s="19">
        <f t="shared" si="2"/>
        <v>0.7910762331838564</v>
      </c>
      <c r="T27" s="13">
        <f t="shared" si="3"/>
        <v>123487</v>
      </c>
      <c r="U27" s="14">
        <f t="shared" si="4"/>
        <v>11015</v>
      </c>
      <c r="V27" s="14">
        <f t="shared" si="5"/>
        <v>4576</v>
      </c>
      <c r="W27" s="14">
        <f t="shared" si="6"/>
        <v>2714</v>
      </c>
      <c r="X27" s="14">
        <f t="shared" si="7"/>
        <v>470</v>
      </c>
      <c r="Y27" s="16">
        <f t="shared" si="8"/>
        <v>13838</v>
      </c>
      <c r="Z27" s="3"/>
    </row>
    <row r="28" spans="1:26" ht="12">
      <c r="A28" s="12">
        <v>41</v>
      </c>
      <c r="B28" s="13">
        <v>93932</v>
      </c>
      <c r="C28" s="14">
        <v>10088</v>
      </c>
      <c r="D28" s="15">
        <v>20876</v>
      </c>
      <c r="E28" s="13">
        <v>10125</v>
      </c>
      <c r="F28" s="14">
        <v>0</v>
      </c>
      <c r="G28" s="15">
        <v>0</v>
      </c>
      <c r="H28" s="13"/>
      <c r="I28" s="15">
        <v>574</v>
      </c>
      <c r="J28" s="13">
        <v>4628</v>
      </c>
      <c r="K28" s="15">
        <v>177</v>
      </c>
      <c r="L28" s="16">
        <v>2951</v>
      </c>
      <c r="M28" s="13">
        <v>0</v>
      </c>
      <c r="N28" s="15">
        <v>550</v>
      </c>
      <c r="O28" s="16">
        <v>13494</v>
      </c>
      <c r="P28" s="14">
        <v>157395</v>
      </c>
      <c r="Q28" s="20">
        <f t="shared" si="0"/>
        <v>0.6608850344674227</v>
      </c>
      <c r="R28" s="21">
        <f t="shared" si="1"/>
        <v>0.13263445471584231</v>
      </c>
      <c r="S28" s="19">
        <f t="shared" si="2"/>
        <v>0.793519489183265</v>
      </c>
      <c r="T28" s="13">
        <f t="shared" si="3"/>
        <v>124896</v>
      </c>
      <c r="U28" s="14">
        <f t="shared" si="4"/>
        <v>10699</v>
      </c>
      <c r="V28" s="14">
        <f t="shared" si="5"/>
        <v>4805</v>
      </c>
      <c r="W28" s="14">
        <f t="shared" si="6"/>
        <v>2951</v>
      </c>
      <c r="X28" s="14">
        <f t="shared" si="7"/>
        <v>550</v>
      </c>
      <c r="Y28" s="16">
        <f t="shared" si="8"/>
        <v>13494</v>
      </c>
      <c r="Z28" s="3"/>
    </row>
    <row r="29" spans="1:26" ht="12">
      <c r="A29" s="12">
        <v>42</v>
      </c>
      <c r="B29" s="13">
        <v>92477</v>
      </c>
      <c r="C29" s="14">
        <v>9973</v>
      </c>
      <c r="D29" s="15">
        <v>20867</v>
      </c>
      <c r="E29" s="13">
        <v>10017</v>
      </c>
      <c r="F29" s="14">
        <v>0</v>
      </c>
      <c r="G29" s="15">
        <v>0</v>
      </c>
      <c r="H29" s="13"/>
      <c r="I29" s="15">
        <v>503</v>
      </c>
      <c r="J29" s="13">
        <v>4939</v>
      </c>
      <c r="K29" s="15">
        <v>192</v>
      </c>
      <c r="L29" s="16">
        <v>3010</v>
      </c>
      <c r="M29" s="13">
        <v>1</v>
      </c>
      <c r="N29" s="15">
        <v>635</v>
      </c>
      <c r="O29" s="16">
        <v>13562</v>
      </c>
      <c r="P29" s="14">
        <v>156176</v>
      </c>
      <c r="Q29" s="20">
        <f t="shared" si="0"/>
        <v>0.6559906771847147</v>
      </c>
      <c r="R29" s="21">
        <f t="shared" si="1"/>
        <v>0.13361207868046307</v>
      </c>
      <c r="S29" s="19">
        <f t="shared" si="2"/>
        <v>0.7896027558651777</v>
      </c>
      <c r="T29" s="13">
        <f t="shared" si="3"/>
        <v>123317</v>
      </c>
      <c r="U29" s="14">
        <f t="shared" si="4"/>
        <v>10520</v>
      </c>
      <c r="V29" s="14">
        <f t="shared" si="5"/>
        <v>5131</v>
      </c>
      <c r="W29" s="14">
        <f t="shared" si="6"/>
        <v>3010</v>
      </c>
      <c r="X29" s="14">
        <f t="shared" si="7"/>
        <v>636</v>
      </c>
      <c r="Y29" s="16">
        <f t="shared" si="8"/>
        <v>13562</v>
      </c>
      <c r="Z29" s="3"/>
    </row>
    <row r="30" spans="1:26" ht="12">
      <c r="A30" s="12">
        <v>43</v>
      </c>
      <c r="B30" s="13">
        <v>92132</v>
      </c>
      <c r="C30" s="14">
        <v>9894</v>
      </c>
      <c r="D30" s="15">
        <v>21069</v>
      </c>
      <c r="E30" s="13">
        <v>9921</v>
      </c>
      <c r="F30" s="14">
        <v>0</v>
      </c>
      <c r="G30" s="15">
        <v>0</v>
      </c>
      <c r="H30" s="13"/>
      <c r="I30" s="15">
        <v>436</v>
      </c>
      <c r="J30" s="13">
        <v>5326</v>
      </c>
      <c r="K30" s="15">
        <v>230</v>
      </c>
      <c r="L30" s="16">
        <v>2900</v>
      </c>
      <c r="M30" s="13">
        <v>0</v>
      </c>
      <c r="N30" s="15">
        <v>750</v>
      </c>
      <c r="O30" s="16">
        <v>12931</v>
      </c>
      <c r="P30" s="14">
        <v>155589</v>
      </c>
      <c r="Q30" s="20">
        <f t="shared" si="0"/>
        <v>0.6557404443758877</v>
      </c>
      <c r="R30" s="21">
        <f t="shared" si="1"/>
        <v>0.13541445732024757</v>
      </c>
      <c r="S30" s="19">
        <f t="shared" si="2"/>
        <v>0.7911549016961353</v>
      </c>
      <c r="T30" s="13">
        <f t="shared" si="3"/>
        <v>123095</v>
      </c>
      <c r="U30" s="14">
        <f t="shared" si="4"/>
        <v>10357</v>
      </c>
      <c r="V30" s="14">
        <f t="shared" si="5"/>
        <v>5556</v>
      </c>
      <c r="W30" s="14">
        <f t="shared" si="6"/>
        <v>2900</v>
      </c>
      <c r="X30" s="14">
        <f t="shared" si="7"/>
        <v>750</v>
      </c>
      <c r="Y30" s="16">
        <f t="shared" si="8"/>
        <v>12931</v>
      </c>
      <c r="Z30" s="3"/>
    </row>
    <row r="31" spans="1:26" ht="12">
      <c r="A31" s="12">
        <v>44</v>
      </c>
      <c r="B31" s="13">
        <v>92914</v>
      </c>
      <c r="C31" s="14">
        <v>10173</v>
      </c>
      <c r="D31" s="15">
        <v>21113</v>
      </c>
      <c r="E31" s="13">
        <v>9779</v>
      </c>
      <c r="F31" s="14">
        <v>0</v>
      </c>
      <c r="G31" s="15">
        <v>0</v>
      </c>
      <c r="H31" s="13"/>
      <c r="I31" s="15">
        <v>408</v>
      </c>
      <c r="J31" s="13">
        <v>6106</v>
      </c>
      <c r="K31" s="15">
        <v>254</v>
      </c>
      <c r="L31" s="16">
        <v>3064</v>
      </c>
      <c r="M31" s="13">
        <v>0</v>
      </c>
      <c r="N31" s="15">
        <v>914</v>
      </c>
      <c r="O31" s="16">
        <v>12183</v>
      </c>
      <c r="P31" s="14">
        <v>156908</v>
      </c>
      <c r="Q31" s="20">
        <f t="shared" si="0"/>
        <v>0.6569900833609503</v>
      </c>
      <c r="R31" s="21">
        <f t="shared" si="1"/>
        <v>0.13455655543375736</v>
      </c>
      <c r="S31" s="19">
        <f t="shared" si="2"/>
        <v>0.7915466387947078</v>
      </c>
      <c r="T31" s="13">
        <f t="shared" si="3"/>
        <v>124200</v>
      </c>
      <c r="U31" s="14">
        <f t="shared" si="4"/>
        <v>10187</v>
      </c>
      <c r="V31" s="14">
        <f t="shared" si="5"/>
        <v>6360</v>
      </c>
      <c r="W31" s="14">
        <f t="shared" si="6"/>
        <v>3064</v>
      </c>
      <c r="X31" s="14">
        <f t="shared" si="7"/>
        <v>914</v>
      </c>
      <c r="Y31" s="16">
        <f t="shared" si="8"/>
        <v>12183</v>
      </c>
      <c r="Z31" s="3"/>
    </row>
    <row r="32" spans="1:26" ht="12">
      <c r="A32" s="12">
        <v>45</v>
      </c>
      <c r="B32" s="13">
        <v>94681</v>
      </c>
      <c r="C32" s="14">
        <v>10579</v>
      </c>
      <c r="D32" s="15">
        <v>21685</v>
      </c>
      <c r="E32" s="13">
        <v>9998</v>
      </c>
      <c r="F32" s="14">
        <v>0</v>
      </c>
      <c r="G32" s="15">
        <v>0</v>
      </c>
      <c r="H32" s="13"/>
      <c r="I32" s="15">
        <v>356</v>
      </c>
      <c r="J32" s="13">
        <v>6510</v>
      </c>
      <c r="K32" s="15">
        <v>296</v>
      </c>
      <c r="L32" s="16">
        <v>3476</v>
      </c>
      <c r="M32" s="13">
        <v>5</v>
      </c>
      <c r="N32" s="15">
        <v>1104</v>
      </c>
      <c r="O32" s="16">
        <v>12378</v>
      </c>
      <c r="P32" s="14">
        <v>161068</v>
      </c>
      <c r="Q32" s="20">
        <f t="shared" si="0"/>
        <v>0.6535128020463407</v>
      </c>
      <c r="R32" s="21">
        <f t="shared" si="1"/>
        <v>0.13463257754488786</v>
      </c>
      <c r="S32" s="19">
        <f t="shared" si="2"/>
        <v>0.7881453795912285</v>
      </c>
      <c r="T32" s="13">
        <f t="shared" si="3"/>
        <v>126945</v>
      </c>
      <c r="U32" s="14">
        <f t="shared" si="4"/>
        <v>10354</v>
      </c>
      <c r="V32" s="14">
        <f t="shared" si="5"/>
        <v>6806</v>
      </c>
      <c r="W32" s="14">
        <f t="shared" si="6"/>
        <v>3476</v>
      </c>
      <c r="X32" s="14">
        <f t="shared" si="7"/>
        <v>1109</v>
      </c>
      <c r="Y32" s="16">
        <f t="shared" si="8"/>
        <v>12378</v>
      </c>
      <c r="Z32" s="3"/>
    </row>
    <row r="33" spans="1:26" ht="12">
      <c r="A33" s="12">
        <v>46</v>
      </c>
      <c r="B33" s="13">
        <v>96104</v>
      </c>
      <c r="C33" s="14">
        <v>11147</v>
      </c>
      <c r="D33" s="15">
        <v>21891</v>
      </c>
      <c r="E33" s="13">
        <v>9994</v>
      </c>
      <c r="F33" s="14">
        <v>0</v>
      </c>
      <c r="G33" s="15">
        <v>0</v>
      </c>
      <c r="H33" s="13"/>
      <c r="I33" s="15">
        <v>346</v>
      </c>
      <c r="J33" s="13">
        <v>7042</v>
      </c>
      <c r="K33" s="15">
        <v>333</v>
      </c>
      <c r="L33" s="16">
        <v>3546</v>
      </c>
      <c r="M33" s="13">
        <v>6</v>
      </c>
      <c r="N33" s="15">
        <v>1411</v>
      </c>
      <c r="O33" s="16">
        <v>12751</v>
      </c>
      <c r="P33" s="14">
        <v>164571</v>
      </c>
      <c r="Q33" s="20">
        <f t="shared" si="0"/>
        <v>0.6517004818588937</v>
      </c>
      <c r="R33" s="21">
        <f t="shared" si="1"/>
        <v>0.1330185755692072</v>
      </c>
      <c r="S33" s="19">
        <f t="shared" si="2"/>
        <v>0.784719057428101</v>
      </c>
      <c r="T33" s="13">
        <f t="shared" si="3"/>
        <v>129142</v>
      </c>
      <c r="U33" s="14">
        <f t="shared" si="4"/>
        <v>10340</v>
      </c>
      <c r="V33" s="14">
        <f t="shared" si="5"/>
        <v>7375</v>
      </c>
      <c r="W33" s="14">
        <f t="shared" si="6"/>
        <v>3546</v>
      </c>
      <c r="X33" s="14">
        <f t="shared" si="7"/>
        <v>1417</v>
      </c>
      <c r="Y33" s="16">
        <f t="shared" si="8"/>
        <v>12751</v>
      </c>
      <c r="Z33" s="3"/>
    </row>
    <row r="34" spans="1:26" ht="12">
      <c r="A34" s="12">
        <v>47</v>
      </c>
      <c r="B34" s="13">
        <v>98503</v>
      </c>
      <c r="C34" s="14">
        <v>11692</v>
      </c>
      <c r="D34" s="15">
        <v>22483</v>
      </c>
      <c r="E34" s="13">
        <v>9666</v>
      </c>
      <c r="F34" s="14">
        <v>0</v>
      </c>
      <c r="G34" s="15">
        <v>0</v>
      </c>
      <c r="H34" s="13"/>
      <c r="I34" s="15">
        <v>346</v>
      </c>
      <c r="J34" s="13">
        <v>7342</v>
      </c>
      <c r="K34" s="15">
        <v>442</v>
      </c>
      <c r="L34" s="16">
        <v>3659</v>
      </c>
      <c r="M34" s="13">
        <v>12</v>
      </c>
      <c r="N34" s="15">
        <v>1615</v>
      </c>
      <c r="O34" s="16">
        <v>13530</v>
      </c>
      <c r="P34" s="14">
        <v>169290</v>
      </c>
      <c r="Q34" s="20">
        <f t="shared" si="0"/>
        <v>0.6509244491700632</v>
      </c>
      <c r="R34" s="21">
        <f t="shared" si="1"/>
        <v>0.13280760824620474</v>
      </c>
      <c r="S34" s="19">
        <f t="shared" si="2"/>
        <v>0.783732057416268</v>
      </c>
      <c r="T34" s="13">
        <f t="shared" si="3"/>
        <v>132678</v>
      </c>
      <c r="U34" s="14">
        <f t="shared" si="4"/>
        <v>10012</v>
      </c>
      <c r="V34" s="14">
        <f t="shared" si="5"/>
        <v>7784</v>
      </c>
      <c r="W34" s="14">
        <f t="shared" si="6"/>
        <v>3659</v>
      </c>
      <c r="X34" s="14">
        <f t="shared" si="7"/>
        <v>1627</v>
      </c>
      <c r="Y34" s="16">
        <f t="shared" si="8"/>
        <v>13530</v>
      </c>
      <c r="Z34" s="3"/>
    </row>
    <row r="35" spans="1:26" ht="12">
      <c r="A35" s="12">
        <v>48</v>
      </c>
      <c r="B35" s="13">
        <v>95644</v>
      </c>
      <c r="C35" s="14">
        <v>11798</v>
      </c>
      <c r="D35" s="15">
        <v>21920</v>
      </c>
      <c r="E35" s="13">
        <v>9324</v>
      </c>
      <c r="F35" s="14">
        <v>0</v>
      </c>
      <c r="G35" s="15">
        <v>0</v>
      </c>
      <c r="H35" s="13"/>
      <c r="I35" s="15">
        <v>263</v>
      </c>
      <c r="J35" s="13">
        <v>7539</v>
      </c>
      <c r="K35" s="15">
        <v>531</v>
      </c>
      <c r="L35" s="16">
        <v>3615</v>
      </c>
      <c r="M35" s="13">
        <v>11</v>
      </c>
      <c r="N35" s="15">
        <v>1980</v>
      </c>
      <c r="O35" s="16">
        <v>13542</v>
      </c>
      <c r="P35" s="14">
        <v>166167</v>
      </c>
      <c r="Q35" s="20">
        <f t="shared" si="0"/>
        <v>0.6465904782538049</v>
      </c>
      <c r="R35" s="21">
        <f t="shared" si="1"/>
        <v>0.13191548261688543</v>
      </c>
      <c r="S35" s="19">
        <f t="shared" si="2"/>
        <v>0.7785059608706904</v>
      </c>
      <c r="T35" s="13">
        <f t="shared" si="3"/>
        <v>129362</v>
      </c>
      <c r="U35" s="14">
        <f t="shared" si="4"/>
        <v>9587</v>
      </c>
      <c r="V35" s="14">
        <f t="shared" si="5"/>
        <v>8070</v>
      </c>
      <c r="W35" s="14">
        <f t="shared" si="6"/>
        <v>3615</v>
      </c>
      <c r="X35" s="14">
        <f t="shared" si="7"/>
        <v>1991</v>
      </c>
      <c r="Y35" s="16">
        <f t="shared" si="8"/>
        <v>13542</v>
      </c>
      <c r="Z35" s="3"/>
    </row>
    <row r="36" spans="1:26" ht="12">
      <c r="A36" s="12">
        <v>49</v>
      </c>
      <c r="B36" s="13">
        <v>92407</v>
      </c>
      <c r="C36" s="14">
        <v>11832</v>
      </c>
      <c r="D36" s="15">
        <v>21372</v>
      </c>
      <c r="E36" s="13">
        <v>9493</v>
      </c>
      <c r="F36" s="14">
        <v>0</v>
      </c>
      <c r="G36" s="15">
        <v>0</v>
      </c>
      <c r="H36" s="13"/>
      <c r="I36" s="15">
        <v>334</v>
      </c>
      <c r="J36" s="13">
        <v>7951</v>
      </c>
      <c r="K36" s="15">
        <v>563</v>
      </c>
      <c r="L36" s="16">
        <v>3775</v>
      </c>
      <c r="M36" s="13">
        <v>18</v>
      </c>
      <c r="N36" s="15">
        <v>2186</v>
      </c>
      <c r="O36" s="16">
        <v>12549</v>
      </c>
      <c r="P36" s="14">
        <v>162480</v>
      </c>
      <c r="Q36" s="20">
        <f t="shared" si="0"/>
        <v>0.6415497291974397</v>
      </c>
      <c r="R36" s="21">
        <f t="shared" si="1"/>
        <v>0.13153618906942394</v>
      </c>
      <c r="S36" s="19">
        <f t="shared" si="2"/>
        <v>0.7730859182668636</v>
      </c>
      <c r="T36" s="13">
        <f t="shared" si="3"/>
        <v>125611</v>
      </c>
      <c r="U36" s="14">
        <f t="shared" si="4"/>
        <v>9827</v>
      </c>
      <c r="V36" s="14">
        <f t="shared" si="5"/>
        <v>8514</v>
      </c>
      <c r="W36" s="14">
        <f t="shared" si="6"/>
        <v>3775</v>
      </c>
      <c r="X36" s="14">
        <f t="shared" si="7"/>
        <v>2204</v>
      </c>
      <c r="Y36" s="16">
        <f t="shared" si="8"/>
        <v>12549</v>
      </c>
      <c r="Z36" s="3"/>
    </row>
    <row r="37" spans="1:26" ht="12">
      <c r="A37" s="12">
        <v>50</v>
      </c>
      <c r="B37" s="13">
        <v>90974</v>
      </c>
      <c r="C37" s="14">
        <v>11788</v>
      </c>
      <c r="D37" s="15">
        <v>20934</v>
      </c>
      <c r="E37" s="13">
        <v>9877</v>
      </c>
      <c r="F37" s="14">
        <v>44</v>
      </c>
      <c r="G37" s="15">
        <v>14</v>
      </c>
      <c r="H37" s="13"/>
      <c r="I37" s="15">
        <v>304</v>
      </c>
      <c r="J37" s="13">
        <v>8608</v>
      </c>
      <c r="K37" s="15">
        <v>771</v>
      </c>
      <c r="L37" s="16">
        <v>3738</v>
      </c>
      <c r="M37" s="13">
        <v>20</v>
      </c>
      <c r="N37" s="15">
        <v>2557</v>
      </c>
      <c r="O37" s="16">
        <v>12561</v>
      </c>
      <c r="P37" s="14">
        <v>162190</v>
      </c>
      <c r="Q37" s="20">
        <f t="shared" si="0"/>
        <v>0.6335902336765522</v>
      </c>
      <c r="R37" s="21">
        <f t="shared" si="1"/>
        <v>0.12907084283864603</v>
      </c>
      <c r="S37" s="19">
        <f t="shared" si="2"/>
        <v>0.7626610765151982</v>
      </c>
      <c r="T37" s="13">
        <f t="shared" si="3"/>
        <v>123696</v>
      </c>
      <c r="U37" s="14">
        <f t="shared" si="4"/>
        <v>10239</v>
      </c>
      <c r="V37" s="14">
        <f t="shared" si="5"/>
        <v>9379</v>
      </c>
      <c r="W37" s="14">
        <f t="shared" si="6"/>
        <v>3738</v>
      </c>
      <c r="X37" s="14">
        <f t="shared" si="7"/>
        <v>2577</v>
      </c>
      <c r="Y37" s="16">
        <f t="shared" si="8"/>
        <v>12561</v>
      </c>
      <c r="Z37" s="3"/>
    </row>
    <row r="38" spans="1:26" ht="12">
      <c r="A38" s="12">
        <v>51</v>
      </c>
      <c r="B38" s="13">
        <v>88346</v>
      </c>
      <c r="C38" s="14">
        <v>11655</v>
      </c>
      <c r="D38" s="15">
        <v>20044</v>
      </c>
      <c r="E38" s="13">
        <v>10161</v>
      </c>
      <c r="F38" s="14">
        <v>127</v>
      </c>
      <c r="G38" s="15">
        <v>17</v>
      </c>
      <c r="H38" s="13"/>
      <c r="I38" s="15">
        <v>259</v>
      </c>
      <c r="J38" s="13">
        <v>8728</v>
      </c>
      <c r="K38" s="15">
        <v>851</v>
      </c>
      <c r="L38" s="16">
        <v>3692</v>
      </c>
      <c r="M38" s="13">
        <v>76</v>
      </c>
      <c r="N38" s="15">
        <v>2859</v>
      </c>
      <c r="O38" s="16">
        <v>13062</v>
      </c>
      <c r="P38" s="14">
        <v>159877</v>
      </c>
      <c r="Q38" s="20">
        <f t="shared" si="0"/>
        <v>0.6254870932028997</v>
      </c>
      <c r="R38" s="21">
        <f t="shared" si="1"/>
        <v>0.12537137924779673</v>
      </c>
      <c r="S38" s="19">
        <f t="shared" si="2"/>
        <v>0.7508584724506965</v>
      </c>
      <c r="T38" s="13">
        <f t="shared" si="3"/>
        <v>120045</v>
      </c>
      <c r="U38" s="14">
        <f t="shared" si="4"/>
        <v>10564</v>
      </c>
      <c r="V38" s="14">
        <f t="shared" si="5"/>
        <v>9579</v>
      </c>
      <c r="W38" s="14">
        <f t="shared" si="6"/>
        <v>3692</v>
      </c>
      <c r="X38" s="14">
        <f t="shared" si="7"/>
        <v>2935</v>
      </c>
      <c r="Y38" s="16">
        <f t="shared" si="8"/>
        <v>13062</v>
      </c>
      <c r="Z38" s="3"/>
    </row>
    <row r="39" spans="1:26" ht="12">
      <c r="A39" s="12">
        <v>52</v>
      </c>
      <c r="B39" s="13">
        <v>86342</v>
      </c>
      <c r="C39" s="14">
        <v>12224</v>
      </c>
      <c r="D39" s="15">
        <v>19623</v>
      </c>
      <c r="E39" s="13">
        <v>10881</v>
      </c>
      <c r="F39" s="14">
        <v>208</v>
      </c>
      <c r="G39" s="15">
        <v>29</v>
      </c>
      <c r="H39" s="13"/>
      <c r="I39" s="15">
        <v>318</v>
      </c>
      <c r="J39" s="13">
        <v>8992</v>
      </c>
      <c r="K39" s="15">
        <v>1044</v>
      </c>
      <c r="L39" s="16">
        <v>3851</v>
      </c>
      <c r="M39" s="13">
        <v>108</v>
      </c>
      <c r="N39" s="15">
        <v>3250</v>
      </c>
      <c r="O39" s="16">
        <v>13052</v>
      </c>
      <c r="P39" s="14">
        <v>159922</v>
      </c>
      <c r="Q39" s="20">
        <f t="shared" si="0"/>
        <v>0.6163379647578194</v>
      </c>
      <c r="R39" s="21">
        <f t="shared" si="1"/>
        <v>0.12270356798939483</v>
      </c>
      <c r="S39" s="19">
        <f t="shared" si="2"/>
        <v>0.7390415327472143</v>
      </c>
      <c r="T39" s="13">
        <f t="shared" si="3"/>
        <v>118189</v>
      </c>
      <c r="U39" s="14">
        <f t="shared" si="4"/>
        <v>11436</v>
      </c>
      <c r="V39" s="14">
        <f t="shared" si="5"/>
        <v>10036</v>
      </c>
      <c r="W39" s="14">
        <f t="shared" si="6"/>
        <v>3851</v>
      </c>
      <c r="X39" s="14">
        <f t="shared" si="7"/>
        <v>3358</v>
      </c>
      <c r="Y39" s="16">
        <f t="shared" si="8"/>
        <v>13052</v>
      </c>
      <c r="Z39" s="3"/>
    </row>
    <row r="40" spans="1:26" ht="12">
      <c r="A40" s="12">
        <v>53</v>
      </c>
      <c r="B40" s="13">
        <v>81849</v>
      </c>
      <c r="C40" s="14">
        <v>11840</v>
      </c>
      <c r="D40" s="15">
        <v>18713</v>
      </c>
      <c r="E40" s="13">
        <v>11727</v>
      </c>
      <c r="F40" s="14">
        <v>477</v>
      </c>
      <c r="G40" s="15">
        <v>60</v>
      </c>
      <c r="H40" s="13"/>
      <c r="I40" s="15">
        <v>260</v>
      </c>
      <c r="J40" s="13">
        <v>9118</v>
      </c>
      <c r="K40" s="15">
        <v>1205</v>
      </c>
      <c r="L40" s="16">
        <v>3865</v>
      </c>
      <c r="M40" s="13">
        <v>99</v>
      </c>
      <c r="N40" s="15">
        <v>3296</v>
      </c>
      <c r="O40" s="16">
        <v>13322</v>
      </c>
      <c r="P40" s="14">
        <v>155831</v>
      </c>
      <c r="Q40" s="20">
        <f t="shared" si="0"/>
        <v>0.6012218364766959</v>
      </c>
      <c r="R40" s="21">
        <f t="shared" si="1"/>
        <v>0.12008522052736618</v>
      </c>
      <c r="S40" s="19">
        <f t="shared" si="2"/>
        <v>0.7213070570040621</v>
      </c>
      <c r="T40" s="13">
        <f t="shared" si="3"/>
        <v>112402</v>
      </c>
      <c r="U40" s="14">
        <f t="shared" si="4"/>
        <v>12524</v>
      </c>
      <c r="V40" s="14">
        <f t="shared" si="5"/>
        <v>10323</v>
      </c>
      <c r="W40" s="14">
        <f t="shared" si="6"/>
        <v>3865</v>
      </c>
      <c r="X40" s="14">
        <f t="shared" si="7"/>
        <v>3395</v>
      </c>
      <c r="Y40" s="16">
        <f t="shared" si="8"/>
        <v>13322</v>
      </c>
      <c r="Z40" s="3"/>
    </row>
    <row r="41" spans="1:26" ht="12">
      <c r="A41" s="12">
        <v>54</v>
      </c>
      <c r="B41" s="13">
        <v>78114</v>
      </c>
      <c r="C41" s="14">
        <v>11403</v>
      </c>
      <c r="D41" s="15">
        <v>18111</v>
      </c>
      <c r="E41" s="13">
        <v>12614</v>
      </c>
      <c r="F41" s="14">
        <v>1056</v>
      </c>
      <c r="G41" s="15">
        <v>140</v>
      </c>
      <c r="H41" s="13"/>
      <c r="I41" s="15">
        <v>332</v>
      </c>
      <c r="J41" s="13">
        <v>9903</v>
      </c>
      <c r="K41" s="15">
        <v>1413</v>
      </c>
      <c r="L41" s="16">
        <v>3788</v>
      </c>
      <c r="M41" s="13">
        <v>168</v>
      </c>
      <c r="N41" s="15">
        <v>3625</v>
      </c>
      <c r="O41" s="16">
        <v>11674</v>
      </c>
      <c r="P41" s="14">
        <v>152341</v>
      </c>
      <c r="Q41" s="20">
        <f t="shared" si="0"/>
        <v>0.5876093763333574</v>
      </c>
      <c r="R41" s="21">
        <f t="shared" si="1"/>
        <v>0.11888460755804413</v>
      </c>
      <c r="S41" s="19">
        <f t="shared" si="2"/>
        <v>0.7064939838914015</v>
      </c>
      <c r="T41" s="13">
        <f t="shared" si="3"/>
        <v>107628</v>
      </c>
      <c r="U41" s="14">
        <f t="shared" si="4"/>
        <v>14142</v>
      </c>
      <c r="V41" s="14">
        <f t="shared" si="5"/>
        <v>11316</v>
      </c>
      <c r="W41" s="14">
        <f t="shared" si="6"/>
        <v>3788</v>
      </c>
      <c r="X41" s="14">
        <f t="shared" si="7"/>
        <v>3793</v>
      </c>
      <c r="Y41" s="16">
        <f t="shared" si="8"/>
        <v>11674</v>
      </c>
      <c r="Z41" s="3"/>
    </row>
    <row r="42" spans="1:26" ht="12">
      <c r="A42" s="12">
        <v>55</v>
      </c>
      <c r="B42" s="13">
        <v>72829</v>
      </c>
      <c r="C42" s="14">
        <v>10650</v>
      </c>
      <c r="D42" s="15">
        <v>17143</v>
      </c>
      <c r="E42" s="13">
        <v>13176</v>
      </c>
      <c r="F42" s="14">
        <v>2172</v>
      </c>
      <c r="G42" s="15">
        <v>268</v>
      </c>
      <c r="H42" s="13"/>
      <c r="I42" s="15">
        <v>298</v>
      </c>
      <c r="J42" s="13">
        <v>9912</v>
      </c>
      <c r="K42" s="15">
        <v>1628</v>
      </c>
      <c r="L42" s="16">
        <v>3843</v>
      </c>
      <c r="M42" s="13">
        <v>178</v>
      </c>
      <c r="N42" s="15">
        <v>4028</v>
      </c>
      <c r="O42" s="16">
        <v>12830</v>
      </c>
      <c r="P42" s="14">
        <v>148955</v>
      </c>
      <c r="Q42" s="20">
        <f t="shared" si="0"/>
        <v>0.5604310026518076</v>
      </c>
      <c r="R42" s="21">
        <f t="shared" si="1"/>
        <v>0.11508844953173777</v>
      </c>
      <c r="S42" s="19">
        <f t="shared" si="2"/>
        <v>0.6755194521835454</v>
      </c>
      <c r="T42" s="13">
        <f t="shared" si="3"/>
        <v>100622</v>
      </c>
      <c r="U42" s="14">
        <f t="shared" si="4"/>
        <v>15914</v>
      </c>
      <c r="V42" s="14">
        <f t="shared" si="5"/>
        <v>11540</v>
      </c>
      <c r="W42" s="14">
        <f t="shared" si="6"/>
        <v>3843</v>
      </c>
      <c r="X42" s="14">
        <f t="shared" si="7"/>
        <v>4206</v>
      </c>
      <c r="Y42" s="16">
        <f t="shared" si="8"/>
        <v>12830</v>
      </c>
      <c r="Z42" s="3"/>
    </row>
    <row r="43" spans="1:26" ht="12">
      <c r="A43" s="12">
        <v>56</v>
      </c>
      <c r="B43" s="13">
        <v>65660</v>
      </c>
      <c r="C43" s="14">
        <v>10111</v>
      </c>
      <c r="D43" s="15">
        <v>16401</v>
      </c>
      <c r="E43" s="13">
        <v>13317</v>
      </c>
      <c r="F43" s="14">
        <v>4469</v>
      </c>
      <c r="G43" s="15">
        <v>399</v>
      </c>
      <c r="H43" s="13">
        <v>204</v>
      </c>
      <c r="I43" s="15">
        <v>291</v>
      </c>
      <c r="J43" s="13">
        <v>9921</v>
      </c>
      <c r="K43" s="15">
        <v>2265</v>
      </c>
      <c r="L43" s="16">
        <v>3830</v>
      </c>
      <c r="M43" s="13">
        <v>1134</v>
      </c>
      <c r="N43" s="15">
        <v>4284</v>
      </c>
      <c r="O43" s="16">
        <v>14233</v>
      </c>
      <c r="P43" s="14">
        <v>146519</v>
      </c>
      <c r="Q43" s="20">
        <f t="shared" si="0"/>
        <v>0.5171411216292767</v>
      </c>
      <c r="R43" s="21">
        <f t="shared" si="1"/>
        <v>0.11193770091250964</v>
      </c>
      <c r="S43" s="19">
        <f t="shared" si="2"/>
        <v>0.6290788225417864</v>
      </c>
      <c r="T43" s="13">
        <f t="shared" si="3"/>
        <v>92172</v>
      </c>
      <c r="U43" s="14">
        <f t="shared" si="4"/>
        <v>18680</v>
      </c>
      <c r="V43" s="14">
        <f t="shared" si="5"/>
        <v>12186</v>
      </c>
      <c r="W43" s="14">
        <f t="shared" si="6"/>
        <v>3830</v>
      </c>
      <c r="X43" s="14">
        <f t="shared" si="7"/>
        <v>5418</v>
      </c>
      <c r="Y43" s="16">
        <f t="shared" si="8"/>
        <v>14233</v>
      </c>
      <c r="Z43" s="3"/>
    </row>
    <row r="44" spans="1:26" ht="12">
      <c r="A44" s="12">
        <v>57</v>
      </c>
      <c r="B44" s="13">
        <v>57415</v>
      </c>
      <c r="C44" s="14">
        <v>9010</v>
      </c>
      <c r="D44" s="15">
        <v>15716</v>
      </c>
      <c r="E44" s="13">
        <v>13506</v>
      </c>
      <c r="F44" s="14">
        <v>6175</v>
      </c>
      <c r="G44" s="15">
        <v>577</v>
      </c>
      <c r="H44" s="13">
        <v>2002</v>
      </c>
      <c r="I44" s="15">
        <v>259</v>
      </c>
      <c r="J44" s="13">
        <v>10404</v>
      </c>
      <c r="K44" s="15">
        <v>2796</v>
      </c>
      <c r="L44" s="16">
        <v>3897</v>
      </c>
      <c r="M44" s="13">
        <v>1235</v>
      </c>
      <c r="N44" s="15">
        <v>4426</v>
      </c>
      <c r="O44" s="16">
        <v>15636</v>
      </c>
      <c r="P44" s="14">
        <v>143054</v>
      </c>
      <c r="Q44" s="20">
        <f t="shared" si="0"/>
        <v>0.4643351461685797</v>
      </c>
      <c r="R44" s="21">
        <f t="shared" si="1"/>
        <v>0.1098606120765585</v>
      </c>
      <c r="S44" s="19">
        <f t="shared" si="2"/>
        <v>0.5741957582451382</v>
      </c>
      <c r="T44" s="13">
        <f t="shared" si="3"/>
        <v>82141</v>
      </c>
      <c r="U44" s="14">
        <f t="shared" si="4"/>
        <v>22519</v>
      </c>
      <c r="V44" s="14">
        <f t="shared" si="5"/>
        <v>13200</v>
      </c>
      <c r="W44" s="14">
        <f t="shared" si="6"/>
        <v>3897</v>
      </c>
      <c r="X44" s="14">
        <f t="shared" si="7"/>
        <v>5661</v>
      </c>
      <c r="Y44" s="16">
        <f t="shared" si="8"/>
        <v>15636</v>
      </c>
      <c r="Z44" s="3"/>
    </row>
    <row r="45" spans="1:26" ht="12">
      <c r="A45" s="12">
        <v>58</v>
      </c>
      <c r="B45" s="13">
        <v>46211</v>
      </c>
      <c r="C45" s="14">
        <v>8056</v>
      </c>
      <c r="D45" s="15">
        <v>14939</v>
      </c>
      <c r="E45" s="13">
        <v>5399</v>
      </c>
      <c r="F45" s="14">
        <v>10352</v>
      </c>
      <c r="G45" s="15">
        <v>10053</v>
      </c>
      <c r="H45" s="13">
        <v>3588</v>
      </c>
      <c r="I45" s="15">
        <v>285</v>
      </c>
      <c r="J45" s="13">
        <v>9937</v>
      </c>
      <c r="K45" s="15">
        <v>2875</v>
      </c>
      <c r="L45" s="16">
        <v>3793</v>
      </c>
      <c r="M45" s="13">
        <v>1360</v>
      </c>
      <c r="N45" s="15">
        <v>4879</v>
      </c>
      <c r="O45" s="16">
        <v>17332</v>
      </c>
      <c r="P45" s="14">
        <v>139059</v>
      </c>
      <c r="Q45" s="20">
        <f t="shared" si="0"/>
        <v>0.3902444286238215</v>
      </c>
      <c r="R45" s="21">
        <f t="shared" si="1"/>
        <v>0.10742922069049828</v>
      </c>
      <c r="S45" s="19">
        <f t="shared" si="2"/>
        <v>0.49767364931431984</v>
      </c>
      <c r="T45" s="13">
        <f t="shared" si="3"/>
        <v>69206</v>
      </c>
      <c r="U45" s="14">
        <f t="shared" si="4"/>
        <v>29677</v>
      </c>
      <c r="V45" s="14">
        <f t="shared" si="5"/>
        <v>12812</v>
      </c>
      <c r="W45" s="14">
        <f t="shared" si="6"/>
        <v>3793</v>
      </c>
      <c r="X45" s="14">
        <f t="shared" si="7"/>
        <v>6239</v>
      </c>
      <c r="Y45" s="16">
        <f t="shared" si="8"/>
        <v>17332</v>
      </c>
      <c r="Z45" s="3"/>
    </row>
    <row r="46" spans="1:26" ht="12">
      <c r="A46" s="12">
        <v>59</v>
      </c>
      <c r="B46" s="13">
        <v>38734</v>
      </c>
      <c r="C46" s="14">
        <v>7408</v>
      </c>
      <c r="D46" s="15">
        <v>14295</v>
      </c>
      <c r="E46" s="13">
        <v>2335</v>
      </c>
      <c r="F46" s="14">
        <v>12749</v>
      </c>
      <c r="G46" s="15">
        <v>13888</v>
      </c>
      <c r="H46" s="13">
        <v>4580</v>
      </c>
      <c r="I46" s="15">
        <v>524</v>
      </c>
      <c r="J46" s="13">
        <v>9581</v>
      </c>
      <c r="K46" s="15">
        <v>3133</v>
      </c>
      <c r="L46" s="16">
        <v>4016</v>
      </c>
      <c r="M46" s="13">
        <v>1408</v>
      </c>
      <c r="N46" s="15">
        <v>5200</v>
      </c>
      <c r="O46" s="16">
        <v>19447</v>
      </c>
      <c r="P46" s="14">
        <v>137298</v>
      </c>
      <c r="Q46" s="20">
        <f t="shared" si="0"/>
        <v>0.3360719019942024</v>
      </c>
      <c r="R46" s="21">
        <f t="shared" si="1"/>
        <v>0.10411659310405104</v>
      </c>
      <c r="S46" s="19">
        <f t="shared" si="2"/>
        <v>0.4401884950982534</v>
      </c>
      <c r="T46" s="13">
        <f t="shared" si="3"/>
        <v>60437</v>
      </c>
      <c r="U46" s="14">
        <f t="shared" si="4"/>
        <v>34076</v>
      </c>
      <c r="V46" s="14">
        <f t="shared" si="5"/>
        <v>12714</v>
      </c>
      <c r="W46" s="14">
        <f t="shared" si="6"/>
        <v>4016</v>
      </c>
      <c r="X46" s="14">
        <f t="shared" si="7"/>
        <v>6608</v>
      </c>
      <c r="Y46" s="16">
        <f t="shared" si="8"/>
        <v>19447</v>
      </c>
      <c r="Z46" s="3"/>
    </row>
    <row r="47" spans="1:26" ht="12">
      <c r="A47" s="12">
        <v>60</v>
      </c>
      <c r="B47" s="13">
        <v>27358</v>
      </c>
      <c r="C47" s="14">
        <v>4257</v>
      </c>
      <c r="D47" s="15">
        <v>13259</v>
      </c>
      <c r="E47" s="13">
        <v>1406</v>
      </c>
      <c r="F47" s="14">
        <v>14916</v>
      </c>
      <c r="G47" s="15">
        <v>13618</v>
      </c>
      <c r="H47" s="13"/>
      <c r="I47" s="15">
        <v>100</v>
      </c>
      <c r="J47" s="13">
        <v>8873</v>
      </c>
      <c r="K47" s="15">
        <v>2932</v>
      </c>
      <c r="L47" s="16">
        <v>3907</v>
      </c>
      <c r="M47" s="13">
        <v>11606</v>
      </c>
      <c r="N47" s="15">
        <v>23549</v>
      </c>
      <c r="O47" s="16">
        <v>5349</v>
      </c>
      <c r="P47" s="14">
        <v>131130</v>
      </c>
      <c r="Q47" s="20">
        <f t="shared" si="0"/>
        <v>0.24109662167314877</v>
      </c>
      <c r="R47" s="21">
        <f t="shared" si="1"/>
        <v>0.10111339891710516</v>
      </c>
      <c r="S47" s="19">
        <f t="shared" si="2"/>
        <v>0.34221002059025396</v>
      </c>
      <c r="T47" s="13">
        <f t="shared" si="3"/>
        <v>44874</v>
      </c>
      <c r="U47" s="14">
        <f t="shared" si="4"/>
        <v>30040</v>
      </c>
      <c r="V47" s="14">
        <f t="shared" si="5"/>
        <v>11805</v>
      </c>
      <c r="W47" s="14">
        <f t="shared" si="6"/>
        <v>3907</v>
      </c>
      <c r="X47" s="14">
        <f t="shared" si="7"/>
        <v>35155</v>
      </c>
      <c r="Y47" s="16">
        <f t="shared" si="8"/>
        <v>5349</v>
      </c>
      <c r="Z47" s="3"/>
    </row>
    <row r="48" spans="1:26" ht="12">
      <c r="A48" s="12">
        <v>61</v>
      </c>
      <c r="B48" s="13">
        <v>20705</v>
      </c>
      <c r="C48" s="14">
        <v>2963</v>
      </c>
      <c r="D48" s="15">
        <v>11497</v>
      </c>
      <c r="E48" s="13">
        <v>785</v>
      </c>
      <c r="F48" s="14">
        <v>16028</v>
      </c>
      <c r="G48" s="15">
        <v>12823</v>
      </c>
      <c r="H48" s="13"/>
      <c r="I48" s="15">
        <v>40</v>
      </c>
      <c r="J48" s="13">
        <v>8218</v>
      </c>
      <c r="K48" s="15">
        <v>2899</v>
      </c>
      <c r="L48" s="16">
        <v>4047</v>
      </c>
      <c r="M48" s="13">
        <v>13518</v>
      </c>
      <c r="N48" s="15">
        <v>29049</v>
      </c>
      <c r="O48" s="16">
        <v>8432</v>
      </c>
      <c r="P48" s="14">
        <v>131004</v>
      </c>
      <c r="Q48" s="20">
        <f t="shared" si="0"/>
        <v>0.1806662391988031</v>
      </c>
      <c r="R48" s="21">
        <f t="shared" si="1"/>
        <v>0.08776067906323472</v>
      </c>
      <c r="S48" s="19">
        <f t="shared" si="2"/>
        <v>0.2684269182620378</v>
      </c>
      <c r="T48" s="13">
        <f t="shared" si="3"/>
        <v>35165</v>
      </c>
      <c r="U48" s="14">
        <f t="shared" si="4"/>
        <v>29676</v>
      </c>
      <c r="V48" s="14">
        <f t="shared" si="5"/>
        <v>11117</v>
      </c>
      <c r="W48" s="14">
        <f t="shared" si="6"/>
        <v>4047</v>
      </c>
      <c r="X48" s="14">
        <f t="shared" si="7"/>
        <v>42567</v>
      </c>
      <c r="Y48" s="16">
        <f t="shared" si="8"/>
        <v>8432</v>
      </c>
      <c r="Z48" s="3"/>
    </row>
    <row r="49" spans="1:26" ht="12">
      <c r="A49" s="12">
        <v>62</v>
      </c>
      <c r="B49" s="13">
        <v>16864</v>
      </c>
      <c r="C49" s="14">
        <v>2282</v>
      </c>
      <c r="D49" s="15">
        <v>10834</v>
      </c>
      <c r="E49" s="13">
        <v>571</v>
      </c>
      <c r="F49" s="14">
        <v>16505</v>
      </c>
      <c r="G49" s="15">
        <v>12203</v>
      </c>
      <c r="H49" s="13"/>
      <c r="I49" s="15">
        <v>44</v>
      </c>
      <c r="J49" s="13">
        <v>7879</v>
      </c>
      <c r="K49" s="15">
        <v>2936</v>
      </c>
      <c r="L49" s="16">
        <v>4082</v>
      </c>
      <c r="M49" s="13">
        <v>14296</v>
      </c>
      <c r="N49" s="15">
        <v>34321</v>
      </c>
      <c r="O49" s="16">
        <v>6425</v>
      </c>
      <c r="P49" s="14">
        <v>129242</v>
      </c>
      <c r="Q49" s="20">
        <f t="shared" si="0"/>
        <v>0.14814069729654447</v>
      </c>
      <c r="R49" s="21">
        <f t="shared" si="1"/>
        <v>0.08382723882329274</v>
      </c>
      <c r="S49" s="19">
        <f t="shared" si="2"/>
        <v>0.2319679361198372</v>
      </c>
      <c r="T49" s="13">
        <f t="shared" si="3"/>
        <v>29980</v>
      </c>
      <c r="U49" s="14">
        <f t="shared" si="4"/>
        <v>29323</v>
      </c>
      <c r="V49" s="14">
        <f t="shared" si="5"/>
        <v>10815</v>
      </c>
      <c r="W49" s="14">
        <f t="shared" si="6"/>
        <v>4082</v>
      </c>
      <c r="X49" s="14">
        <f t="shared" si="7"/>
        <v>48617</v>
      </c>
      <c r="Y49" s="16">
        <f t="shared" si="8"/>
        <v>6425</v>
      </c>
      <c r="Z49" s="3"/>
    </row>
    <row r="50" spans="1:26" ht="12">
      <c r="A50" s="12">
        <v>63</v>
      </c>
      <c r="B50" s="13">
        <v>13900</v>
      </c>
      <c r="C50" s="14">
        <v>1919</v>
      </c>
      <c r="D50" s="15">
        <v>9661</v>
      </c>
      <c r="E50" s="13">
        <v>470</v>
      </c>
      <c r="F50" s="14">
        <v>16630</v>
      </c>
      <c r="G50" s="15">
        <v>11605</v>
      </c>
      <c r="H50" s="13"/>
      <c r="I50" s="15">
        <v>33</v>
      </c>
      <c r="J50" s="13">
        <v>7767</v>
      </c>
      <c r="K50" s="15">
        <v>3015</v>
      </c>
      <c r="L50" s="16">
        <v>4024</v>
      </c>
      <c r="M50" s="13">
        <v>15146</v>
      </c>
      <c r="N50" s="15">
        <v>36171</v>
      </c>
      <c r="O50" s="16">
        <v>9434</v>
      </c>
      <c r="P50" s="14">
        <v>129775</v>
      </c>
      <c r="Q50" s="20">
        <f t="shared" si="0"/>
        <v>0.12189558851858986</v>
      </c>
      <c r="R50" s="21">
        <f t="shared" si="1"/>
        <v>0.0744442303987671</v>
      </c>
      <c r="S50" s="19">
        <f t="shared" si="2"/>
        <v>0.19633981891735697</v>
      </c>
      <c r="T50" s="13">
        <f t="shared" si="3"/>
        <v>25480</v>
      </c>
      <c r="U50" s="14">
        <f t="shared" si="4"/>
        <v>28738</v>
      </c>
      <c r="V50" s="14">
        <f t="shared" si="5"/>
        <v>10782</v>
      </c>
      <c r="W50" s="14">
        <f t="shared" si="6"/>
        <v>4024</v>
      </c>
      <c r="X50" s="14">
        <f t="shared" si="7"/>
        <v>51317</v>
      </c>
      <c r="Y50" s="16">
        <f t="shared" si="8"/>
        <v>9434</v>
      </c>
      <c r="Z50" s="3"/>
    </row>
    <row r="51" spans="1:26" ht="12">
      <c r="A51" s="12">
        <v>64</v>
      </c>
      <c r="B51" s="13">
        <v>11516</v>
      </c>
      <c r="C51" s="14">
        <v>1422</v>
      </c>
      <c r="D51" s="15">
        <v>8625</v>
      </c>
      <c r="E51" s="13">
        <v>328</v>
      </c>
      <c r="F51" s="14">
        <v>16778</v>
      </c>
      <c r="G51" s="15">
        <v>11075</v>
      </c>
      <c r="H51" s="13"/>
      <c r="I51" s="15">
        <v>34</v>
      </c>
      <c r="J51" s="13">
        <v>4588</v>
      </c>
      <c r="K51" s="15">
        <v>3107</v>
      </c>
      <c r="L51" s="16">
        <v>4302</v>
      </c>
      <c r="M51" s="13">
        <v>15776</v>
      </c>
      <c r="N51" s="15">
        <v>38609</v>
      </c>
      <c r="O51" s="16">
        <v>11208</v>
      </c>
      <c r="P51" s="14">
        <v>127368</v>
      </c>
      <c r="Q51" s="20">
        <f t="shared" si="0"/>
        <v>0.10157967464355254</v>
      </c>
      <c r="R51" s="21">
        <f t="shared" si="1"/>
        <v>0.06771716600716035</v>
      </c>
      <c r="S51" s="19">
        <f t="shared" si="2"/>
        <v>0.1692968406507129</v>
      </c>
      <c r="T51" s="13">
        <f t="shared" si="3"/>
        <v>21563</v>
      </c>
      <c r="U51" s="14">
        <f t="shared" si="4"/>
        <v>28215</v>
      </c>
      <c r="V51" s="14">
        <f t="shared" si="5"/>
        <v>7695</v>
      </c>
      <c r="W51" s="14">
        <f t="shared" si="6"/>
        <v>4302</v>
      </c>
      <c r="X51" s="14">
        <f t="shared" si="7"/>
        <v>54385</v>
      </c>
      <c r="Y51" s="16">
        <f t="shared" si="8"/>
        <v>11208</v>
      </c>
      <c r="Z51" s="3"/>
    </row>
    <row r="52" spans="1:26" ht="12">
      <c r="A52" s="22" t="s">
        <v>0</v>
      </c>
      <c r="B52" s="23">
        <v>3375443</v>
      </c>
      <c r="C52" s="24">
        <v>362745</v>
      </c>
      <c r="D52" s="25">
        <v>665923</v>
      </c>
      <c r="E52" s="23">
        <v>448647</v>
      </c>
      <c r="F52" s="24">
        <v>118686</v>
      </c>
      <c r="G52" s="25">
        <v>86769</v>
      </c>
      <c r="H52" s="23">
        <v>10374</v>
      </c>
      <c r="I52" s="25">
        <v>22575</v>
      </c>
      <c r="J52" s="23">
        <v>226762</v>
      </c>
      <c r="K52" s="25">
        <v>36717</v>
      </c>
      <c r="L52" s="26">
        <v>131806</v>
      </c>
      <c r="M52" s="23">
        <v>76183</v>
      </c>
      <c r="N52" s="25">
        <f>SUM(N2:N51)</f>
        <v>213662</v>
      </c>
      <c r="O52" s="25">
        <f>SUM(O2:O51)</f>
        <v>1448563</v>
      </c>
      <c r="P52" s="24">
        <v>7224855</v>
      </c>
      <c r="Q52" s="27">
        <f t="shared" si="0"/>
        <v>0.5174066469154053</v>
      </c>
      <c r="R52" s="28">
        <f t="shared" si="1"/>
        <v>0.09217112315748897</v>
      </c>
      <c r="S52" s="28">
        <f t="shared" si="2"/>
        <v>0.6095777700728942</v>
      </c>
      <c r="T52" s="26">
        <f aca="true" t="shared" si="9" ref="T52:Y52">SUM(T2:T51)</f>
        <v>4404111</v>
      </c>
      <c r="U52" s="25">
        <f t="shared" si="9"/>
        <v>687051</v>
      </c>
      <c r="V52" s="25">
        <f t="shared" si="9"/>
        <v>263479</v>
      </c>
      <c r="W52" s="25">
        <f t="shared" si="9"/>
        <v>131806</v>
      </c>
      <c r="X52" s="24">
        <f t="shared" si="9"/>
        <v>289845</v>
      </c>
      <c r="Y52" s="26">
        <f t="shared" si="9"/>
        <v>1448563</v>
      </c>
      <c r="Z52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tinne kenis</cp:lastModifiedBy>
  <cp:lastPrinted>2012-09-24T21:34:41Z</cp:lastPrinted>
  <dcterms:created xsi:type="dcterms:W3CDTF">2012-09-01T12:55:38Z</dcterms:created>
  <dcterms:modified xsi:type="dcterms:W3CDTF">2013-06-26T09:31:41Z</dcterms:modified>
  <cp:category/>
  <cp:version/>
  <cp:contentType/>
  <cp:contentStatus/>
</cp:coreProperties>
</file>